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65521" windowWidth="19320" windowHeight="12240" tabRatio="500" activeTab="0"/>
  </bookViews>
  <sheets>
    <sheet name="Parametri" sheetId="1" r:id="rId1"/>
    <sheet name="Immissione" sheetId="2" r:id="rId2"/>
    <sheet name="Analisi Punti" sheetId="3" r:id="rId3"/>
    <sheet name="Cronologia" sheetId="4" r:id="rId4"/>
  </sheets>
  <definedNames>
    <definedName name="_xlnm.Print_Area" localSheetId="2">'Analisi Punti'!$A$1:$V$90</definedName>
    <definedName name="_xlnm.Print_Area" localSheetId="3">'Cronologia'!$A$1:$Z$61</definedName>
    <definedName name="_xlnm.Print_Area" localSheetId="1">'Immissione'!$A$1:$Y$41</definedName>
    <definedName name="Atta1">OFFSET('Cronologia'!$AF$34,0,0,1,COUNT('Cronologia'!$AF$34:$CC$34)+'Cronologia'!$AE$34)</definedName>
    <definedName name="Atta2">OFFSET('Cronologia'!$AF$35,0,0,1,COUNT('Cronologia'!$AF$35:$CC$35)+'Cronologia'!$AE$35)</definedName>
    <definedName name="Atta3">OFFSET('Cronologia'!$AF$36,0,0,1,COUNT('Cronologia'!$AF$36:$CC$36)+'Cronologia'!$AE$36)</definedName>
    <definedName name="Batt1">OFFSET('Cronologia'!$AF$12,0,0,1,COUNT('Cronologia'!$AF$12:$CC$12)+'Cronologia'!$AE$12)</definedName>
    <definedName name="Batt2">OFFSET('Cronologia'!$AF$13,0,0,1,COUNT('Cronologia'!$AF$13:$CC$13)+'Cronologia'!$AE$13)</definedName>
    <definedName name="Batt3">OFFSET('Cronologia'!$AF$14,0,0,1,COUNT('Cronologia'!$AF$14:$CC$14)+'Cronologia'!$AE$14)</definedName>
    <definedName name="Rice1">OFFSET('Cronologia'!$AF$23,0,0,1,COUNT('Cronologia'!$AF$23:$CC$23)+'Cronologia'!$AE$23)</definedName>
    <definedName name="Rice2">OFFSET('Cronologia'!$AF$24,0,0,1,COUNT('Cronologia'!$AF$24:$CC$24)+'Cronologia'!$AE$24)</definedName>
    <definedName name="Rice3">OFFSET('Cronologia'!$AF$25,0,0,1,COUNT('Cronologia'!$AF$25:$CC$25)+'Cronologia'!$AE$25)</definedName>
  </definedNames>
  <calcPr fullCalcOnLoad="1"/>
</workbook>
</file>

<file path=xl/sharedStrings.xml><?xml version="1.0" encoding="utf-8"?>
<sst xmlns="http://schemas.openxmlformats.org/spreadsheetml/2006/main" count="276" uniqueCount="102">
  <si>
    <t>GRAFICI DEI PUNTI FATTI</t>
  </si>
  <si>
    <t>GRAFICI DEI PUNTI SUBITI</t>
  </si>
  <si>
    <t>MAGLIE</t>
  </si>
  <si>
    <t>#</t>
  </si>
  <si>
    <t>+</t>
  </si>
  <si>
    <t>!</t>
  </si>
  <si>
    <t>-</t>
  </si>
  <si>
    <t>/</t>
  </si>
  <si>
    <t>=</t>
  </si>
  <si>
    <t>POS</t>
  </si>
  <si>
    <t>EFF</t>
  </si>
  <si>
    <t>N</t>
  </si>
  <si>
    <t>ATTACCO</t>
  </si>
  <si>
    <t>MURO</t>
  </si>
  <si>
    <t>RICEZIONE</t>
  </si>
  <si>
    <t>BATTUTA</t>
  </si>
  <si>
    <t>POSITIVITA'</t>
  </si>
  <si>
    <t>EFFICIENZA</t>
  </si>
  <si>
    <t>COGNOME</t>
  </si>
  <si>
    <t>NOME</t>
  </si>
  <si>
    <t>R</t>
  </si>
  <si>
    <t>SIGLA</t>
  </si>
  <si>
    <t>SET</t>
  </si>
  <si>
    <t>SET DATI</t>
  </si>
  <si>
    <t>SET RILEV</t>
  </si>
  <si>
    <t>RANGE CODICI</t>
  </si>
  <si>
    <t>Indice 1</t>
  </si>
  <si>
    <t>Indice 2</t>
  </si>
  <si>
    <t>Indice 3</t>
  </si>
  <si>
    <t>Indice 4</t>
  </si>
  <si>
    <t>Indice 5</t>
  </si>
  <si>
    <t>TABELLA CODICI</t>
  </si>
  <si>
    <t xml:space="preserve"> </t>
  </si>
  <si>
    <t>B</t>
  </si>
  <si>
    <t>M</t>
  </si>
  <si>
    <t>A</t>
  </si>
  <si>
    <t>INDICE TABELLA 40</t>
  </si>
  <si>
    <t>E</t>
  </si>
  <si>
    <t>TOT</t>
  </si>
  <si>
    <t>SQ</t>
  </si>
  <si>
    <t>GIOCATORE</t>
  </si>
  <si>
    <t>SQUADRA</t>
  </si>
  <si>
    <t>EA</t>
  </si>
  <si>
    <t>PF</t>
  </si>
  <si>
    <t>PUNTI SET</t>
  </si>
  <si>
    <t>RIS</t>
  </si>
  <si>
    <t>CODICI</t>
  </si>
  <si>
    <t>D</t>
  </si>
  <si>
    <t>VS</t>
  </si>
  <si>
    <t>FORMULE DI POSITIVITA' ED EFFICIENZA</t>
  </si>
  <si>
    <t>COLPI</t>
  </si>
  <si>
    <t>ESITI</t>
  </si>
  <si>
    <t>Lento</t>
  </si>
  <si>
    <t>Teso</t>
  </si>
  <si>
    <t>Veloce</t>
  </si>
  <si>
    <t>L</t>
  </si>
  <si>
    <t>T</t>
  </si>
  <si>
    <t>V</t>
  </si>
  <si>
    <t>TIPI DI COLPI</t>
  </si>
  <si>
    <t>FONDAMENTALI</t>
  </si>
  <si>
    <t>Battuta</t>
  </si>
  <si>
    <t>Ricezione</t>
  </si>
  <si>
    <t>Attacco</t>
  </si>
  <si>
    <t>Muro</t>
  </si>
  <si>
    <t>Difesa</t>
  </si>
  <si>
    <t>Errore</t>
  </si>
  <si>
    <t>RIASSUNTO SCALARE</t>
  </si>
  <si>
    <t>GARA</t>
  </si>
  <si>
    <t>DATA</t>
  </si>
  <si>
    <t>BATT</t>
  </si>
  <si>
    <t>RICE</t>
  </si>
  <si>
    <t>ATTA</t>
  </si>
  <si>
    <t>DIFE</t>
  </si>
  <si>
    <t>TUTTE</t>
  </si>
  <si>
    <t>VARIANTI</t>
  </si>
  <si>
    <t>ATT</t>
  </si>
  <si>
    <t>OFFSET NUMERI MAGLIA</t>
  </si>
  <si>
    <t>ELENCO ATLETI SQUADRA A</t>
  </si>
  <si>
    <t>ELENCO ATLETI SQUADRA B</t>
  </si>
  <si>
    <t>S</t>
  </si>
  <si>
    <t>Alto</t>
  </si>
  <si>
    <t>GIOC</t>
  </si>
  <si>
    <t>IND</t>
  </si>
  <si>
    <t>SIG</t>
  </si>
  <si>
    <t>GIOCATORI</t>
  </si>
  <si>
    <t>CARATTERI RISERVATI</t>
  </si>
  <si>
    <t>RIG</t>
  </si>
  <si>
    <t>COL</t>
  </si>
  <si>
    <t>R_I</t>
  </si>
  <si>
    <t>C_I</t>
  </si>
  <si>
    <t>ULTIMO</t>
  </si>
  <si>
    <t>TASTI ESITI</t>
  </si>
  <si>
    <t>TABELLE PER I FORMATI CONDIZIONALI</t>
  </si>
  <si>
    <t>TABELLA DEI PUNTI FATTI</t>
  </si>
  <si>
    <t>TABELLA DEI PUNTI SUBITI</t>
  </si>
  <si>
    <t>PA</t>
  </si>
  <si>
    <t>PS</t>
  </si>
  <si>
    <t>SET SELEZIONATO</t>
  </si>
  <si>
    <t>SQUADRA SELEZIONATA</t>
  </si>
  <si>
    <t>TABELLA PUNTI SET</t>
  </si>
  <si>
    <t>LABEL</t>
  </si>
  <si>
    <t>PUNTI PER GIOCATORE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</si>
</sst>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mm/dd/yy"/>
    <numFmt numFmtId="172" formatCode="0.0%"/>
    <numFmt numFmtId="173" formatCode="00"/>
  </numFmts>
  <fonts count="6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6"/>
      <name val="Verdana"/>
      <family val="0"/>
    </font>
    <font>
      <sz val="12"/>
      <color indexed="10"/>
      <name val="Lucida Grande"/>
      <family val="0"/>
    </font>
    <font>
      <b/>
      <sz val="14"/>
      <name val="Verdana"/>
      <family val="0"/>
    </font>
    <font>
      <sz val="12"/>
      <name val="Lucida Grande"/>
      <family val="0"/>
    </font>
    <font>
      <sz val="10"/>
      <color indexed="14"/>
      <name val="Verdana"/>
      <family val="0"/>
    </font>
    <font>
      <sz val="8"/>
      <name val="Verdana"/>
      <family val="0"/>
    </font>
    <font>
      <b/>
      <sz val="24"/>
      <name val="Verdana"/>
      <family val="0"/>
    </font>
    <font>
      <sz val="14"/>
      <name val="Verdana"/>
      <family val="0"/>
    </font>
    <font>
      <i/>
      <sz val="14"/>
      <name val="Verdana"/>
      <family val="0"/>
    </font>
    <font>
      <sz val="10"/>
      <name val="Geneva"/>
      <family val="0"/>
    </font>
    <font>
      <b/>
      <sz val="12"/>
      <color indexed="10"/>
      <name val="Verdana"/>
      <family val="0"/>
    </font>
    <font>
      <sz val="24"/>
      <name val="Verdana"/>
      <family val="0"/>
    </font>
    <font>
      <i/>
      <sz val="16"/>
      <name val="Verdana"/>
      <family val="0"/>
    </font>
    <font>
      <sz val="8"/>
      <color indexed="8"/>
      <name val="Verdana"/>
      <family val="0"/>
    </font>
    <font>
      <sz val="8.5"/>
      <color indexed="8"/>
      <name val="Verdana"/>
      <family val="0"/>
    </font>
    <font>
      <b/>
      <sz val="15.5"/>
      <color indexed="8"/>
      <name val="Verdana"/>
      <family val="0"/>
    </font>
    <font>
      <sz val="7.8"/>
      <color indexed="8"/>
      <name val="Verdana"/>
      <family val="0"/>
    </font>
    <font>
      <sz val="9.25"/>
      <color indexed="8"/>
      <name val="Verdana"/>
      <family val="0"/>
    </font>
    <font>
      <sz val="11"/>
      <color indexed="8"/>
      <name val="Verdana"/>
      <family val="0"/>
    </font>
    <font>
      <sz val="10.2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70" fontId="0" fillId="33" borderId="11" xfId="0" applyNumberFormat="1" applyFill="1" applyBorder="1" applyAlignment="1" applyProtection="1">
      <alignment horizontal="right" vertical="center"/>
      <protection hidden="1"/>
    </xf>
    <xf numFmtId="170" fontId="0" fillId="33" borderId="13" xfId="0" applyNumberFormat="1" applyFill="1" applyBorder="1" applyAlignment="1" applyProtection="1">
      <alignment horizontal="right" vertical="center"/>
      <protection hidden="1"/>
    </xf>
    <xf numFmtId="170" fontId="0" fillId="34" borderId="14" xfId="0" applyNumberFormat="1" applyFill="1" applyBorder="1" applyAlignment="1" applyProtection="1">
      <alignment horizontal="right" vertical="center"/>
      <protection hidden="1"/>
    </xf>
    <xf numFmtId="170" fontId="1" fillId="0" borderId="0" xfId="0" applyNumberFormat="1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1" fillId="35" borderId="19" xfId="0" applyFont="1" applyFill="1" applyBorder="1" applyAlignment="1" applyProtection="1">
      <alignment horizontal="center" vertical="center"/>
      <protection hidden="1"/>
    </xf>
    <xf numFmtId="0" fontId="1" fillId="35" borderId="20" xfId="0" applyFont="1" applyFill="1" applyBorder="1" applyAlignment="1" applyProtection="1">
      <alignment horizontal="center" vertical="center"/>
      <protection hidden="1"/>
    </xf>
    <xf numFmtId="0" fontId="0" fillId="35" borderId="19" xfId="0" applyFill="1" applyBorder="1" applyAlignment="1" applyProtection="1">
      <alignment horizontal="right" vertical="center"/>
      <protection hidden="1"/>
    </xf>
    <xf numFmtId="0" fontId="0" fillId="35" borderId="21" xfId="0" applyFill="1" applyBorder="1" applyAlignment="1" applyProtection="1">
      <alignment horizontal="right" vertical="center"/>
      <protection hidden="1"/>
    </xf>
    <xf numFmtId="170" fontId="0" fillId="35" borderId="21" xfId="0" applyNumberFormat="1" applyFill="1" applyBorder="1" applyAlignment="1" applyProtection="1">
      <alignment horizontal="right" vertical="center"/>
      <protection hidden="1"/>
    </xf>
    <xf numFmtId="170" fontId="0" fillId="35" borderId="22" xfId="0" applyNumberFormat="1" applyFill="1" applyBorder="1" applyAlignment="1" applyProtection="1">
      <alignment horizontal="right" vertical="center"/>
      <protection hidden="1"/>
    </xf>
    <xf numFmtId="0" fontId="0" fillId="35" borderId="23" xfId="0" applyFill="1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right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right" vertical="center"/>
      <protection hidden="1"/>
    </xf>
    <xf numFmtId="0" fontId="0" fillId="35" borderId="22" xfId="0" applyFill="1" applyBorder="1" applyAlignment="1" applyProtection="1">
      <alignment horizontal="right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1" fontId="0" fillId="35" borderId="22" xfId="0" applyNumberFormat="1" applyFill="1" applyBorder="1" applyAlignment="1" applyProtection="1">
      <alignment horizontal="right" vertical="center"/>
      <protection hidden="1"/>
    </xf>
    <xf numFmtId="1" fontId="0" fillId="35" borderId="21" xfId="0" applyNumberFormat="1" applyFill="1" applyBorder="1" applyAlignment="1" applyProtection="1">
      <alignment horizontal="right" vertical="center"/>
      <protection hidden="1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 applyProtection="1">
      <alignment horizontal="center" vertical="center"/>
      <protection hidden="1"/>
    </xf>
    <xf numFmtId="0" fontId="6" fillId="36" borderId="31" xfId="0" applyFont="1" applyFill="1" applyBorder="1" applyAlignment="1">
      <alignment horizontal="center" vertical="center"/>
    </xf>
    <xf numFmtId="0" fontId="0" fillId="35" borderId="32" xfId="0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6" fillId="0" borderId="33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hidden="1"/>
    </xf>
    <xf numFmtId="1" fontId="0" fillId="33" borderId="19" xfId="0" applyNumberFormat="1" applyFill="1" applyBorder="1" applyAlignment="1" applyProtection="1">
      <alignment horizontal="center" vertical="center"/>
      <protection locked="0"/>
    </xf>
    <xf numFmtId="1" fontId="0" fillId="33" borderId="21" xfId="0" applyNumberFormat="1" applyFill="1" applyBorder="1" applyAlignment="1" applyProtection="1">
      <alignment horizontal="center" vertical="center"/>
      <protection locked="0"/>
    </xf>
    <xf numFmtId="1" fontId="0" fillId="34" borderId="21" xfId="0" applyNumberFormat="1" applyFill="1" applyBorder="1" applyAlignment="1" applyProtection="1">
      <alignment horizontal="center" vertical="center"/>
      <protection locked="0"/>
    </xf>
    <xf numFmtId="1" fontId="0" fillId="34" borderId="22" xfId="0" applyNumberForma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hidden="1"/>
    </xf>
    <xf numFmtId="1" fontId="0" fillId="33" borderId="21" xfId="0" applyNumberFormat="1" applyFill="1" applyBorder="1" applyAlignment="1" applyProtection="1">
      <alignment horizontal="center" vertical="center"/>
      <protection hidden="1"/>
    </xf>
    <xf numFmtId="1" fontId="0" fillId="34" borderId="22" xfId="0" applyNumberFormat="1" applyFill="1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36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36" borderId="28" xfId="0" applyFont="1" applyFill="1" applyBorder="1" applyAlignment="1" applyProtection="1">
      <alignment horizontal="center" vertical="center"/>
      <protection hidden="1"/>
    </xf>
    <xf numFmtId="0" fontId="9" fillId="36" borderId="41" xfId="0" applyFont="1" applyFill="1" applyBorder="1" applyAlignment="1" applyProtection="1">
      <alignment horizontal="center" vertical="center"/>
      <protection hidden="1"/>
    </xf>
    <xf numFmtId="16" fontId="0" fillId="0" borderId="0" xfId="0" applyNumberFormat="1" applyAlignment="1">
      <alignment horizontal="center" vertical="center"/>
    </xf>
    <xf numFmtId="0" fontId="0" fillId="0" borderId="42" xfId="0" applyBorder="1" applyAlignment="1" applyProtection="1">
      <alignment horizontal="right" vertical="center"/>
      <protection hidden="1"/>
    </xf>
    <xf numFmtId="0" fontId="0" fillId="0" borderId="4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7" borderId="43" xfId="0" applyFill="1" applyBorder="1" applyAlignment="1" applyProtection="1">
      <alignment horizontal="right" vertical="center"/>
      <protection hidden="1"/>
    </xf>
    <xf numFmtId="0" fontId="0" fillId="37" borderId="36" xfId="0" applyFill="1" applyBorder="1" applyAlignment="1" applyProtection="1">
      <alignment horizontal="right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38" borderId="40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right" vertical="center"/>
      <protection hidden="1"/>
    </xf>
    <xf numFmtId="0" fontId="0" fillId="38" borderId="14" xfId="0" applyFill="1" applyBorder="1" applyAlignment="1" applyProtection="1">
      <alignment horizontal="right" vertical="center"/>
      <protection hidden="1"/>
    </xf>
    <xf numFmtId="0" fontId="0" fillId="35" borderId="39" xfId="0" applyFill="1" applyBorder="1" applyAlignment="1" applyProtection="1">
      <alignment horizontal="right" vertical="center"/>
      <protection hidden="1"/>
    </xf>
    <xf numFmtId="0" fontId="6" fillId="0" borderId="3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19" xfId="0" applyBorder="1" applyAlignment="1" applyProtection="1">
      <alignment horizontal="right" vertical="center"/>
      <protection hidden="1"/>
    </xf>
    <xf numFmtId="0" fontId="0" fillId="0" borderId="22" xfId="0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36" borderId="38" xfId="0" applyFont="1" applyFill="1" applyBorder="1" applyAlignment="1" applyProtection="1">
      <alignment horizontal="center" vertical="center"/>
      <protection hidden="1"/>
    </xf>
    <xf numFmtId="49" fontId="9" fillId="38" borderId="31" xfId="0" applyNumberFormat="1" applyFont="1" applyFill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0" fontId="0" fillId="35" borderId="20" xfId="0" applyFill="1" applyBorder="1" applyAlignment="1" applyProtection="1">
      <alignment horizontal="right" vertical="center"/>
      <protection hidden="1"/>
    </xf>
    <xf numFmtId="170" fontId="0" fillId="33" borderId="46" xfId="0" applyNumberFormat="1" applyFill="1" applyBorder="1" applyAlignment="1" applyProtection="1">
      <alignment horizontal="right" vertical="center"/>
      <protection hidden="1"/>
    </xf>
    <xf numFmtId="170" fontId="0" fillId="34" borderId="40" xfId="0" applyNumberFormat="1" applyFill="1" applyBorder="1" applyAlignment="1" applyProtection="1">
      <alignment horizontal="right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1" fillId="35" borderId="23" xfId="0" applyFont="1" applyFill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170" fontId="0" fillId="34" borderId="11" xfId="0" applyNumberFormat="1" applyFill="1" applyBorder="1" applyAlignment="1" applyProtection="1">
      <alignment horizontal="right" vertical="center"/>
      <protection hidden="1"/>
    </xf>
    <xf numFmtId="0" fontId="0" fillId="0" borderId="34" xfId="0" applyNumberFormat="1" applyBorder="1" applyAlignment="1" applyProtection="1">
      <alignment horizontal="right" vertical="center"/>
      <protection locked="0"/>
    </xf>
    <xf numFmtId="0" fontId="0" fillId="0" borderId="36" xfId="0" applyNumberFormat="1" applyBorder="1" applyAlignment="1" applyProtection="1">
      <alignment horizontal="right" vertical="center"/>
      <protection locked="0"/>
    </xf>
    <xf numFmtId="0" fontId="0" fillId="0" borderId="36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6" fillId="36" borderId="38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horizontal="left"/>
      <protection hidden="1"/>
    </xf>
    <xf numFmtId="0" fontId="1" fillId="35" borderId="19" xfId="0" applyFont="1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 horizontal="right"/>
      <protection hidden="1"/>
    </xf>
    <xf numFmtId="0" fontId="1" fillId="38" borderId="34" xfId="0" applyFont="1" applyFill="1" applyBorder="1" applyAlignment="1" applyProtection="1">
      <alignment horizontal="center"/>
      <protection hidden="1"/>
    </xf>
    <xf numFmtId="0" fontId="0" fillId="38" borderId="39" xfId="0" applyFill="1" applyBorder="1" applyAlignment="1" applyProtection="1">
      <alignment/>
      <protection hidden="1"/>
    </xf>
    <xf numFmtId="0" fontId="1" fillId="36" borderId="34" xfId="0" applyFont="1" applyFill="1" applyBorder="1" applyAlignment="1" applyProtection="1">
      <alignment horizontal="center"/>
      <protection hidden="1"/>
    </xf>
    <xf numFmtId="0" fontId="0" fillId="36" borderId="39" xfId="0" applyFill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right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35" borderId="13" xfId="0" applyFont="1" applyFill="1" applyBorder="1" applyAlignment="1" applyProtection="1">
      <alignment horizontal="left" vertical="center"/>
      <protection hidden="1"/>
    </xf>
    <xf numFmtId="0" fontId="0" fillId="35" borderId="13" xfId="0" applyFont="1" applyFill="1" applyBorder="1" applyAlignment="1" applyProtection="1">
      <alignment horizontal="right" vertical="center"/>
      <protection hidden="1"/>
    </xf>
    <xf numFmtId="0" fontId="0" fillId="35" borderId="13" xfId="0" applyFont="1" applyFill="1" applyBorder="1" applyAlignment="1">
      <alignment/>
    </xf>
    <xf numFmtId="0" fontId="0" fillId="0" borderId="13" xfId="0" applyBorder="1" applyAlignment="1">
      <alignment horizontal="right"/>
    </xf>
    <xf numFmtId="0" fontId="1" fillId="39" borderId="41" xfId="0" applyFont="1" applyFill="1" applyBorder="1" applyAlignment="1" applyProtection="1">
      <alignment horizontal="center"/>
      <protection hidden="1"/>
    </xf>
    <xf numFmtId="0" fontId="0" fillId="39" borderId="26" xfId="0" applyFill="1" applyBorder="1" applyAlignment="1" applyProtection="1">
      <alignment horizontal="right"/>
      <protection hidden="1"/>
    </xf>
    <xf numFmtId="0" fontId="0" fillId="39" borderId="14" xfId="0" applyFill="1" applyBorder="1" applyAlignment="1" applyProtection="1">
      <alignment horizontal="right"/>
      <protection hidden="1"/>
    </xf>
    <xf numFmtId="0" fontId="0" fillId="39" borderId="22" xfId="0" applyFill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7" fillId="0" borderId="22" xfId="0" applyFont="1" applyBorder="1" applyAlignment="1" applyProtection="1">
      <alignment horizontal="center" vertical="center"/>
      <protection locked="0"/>
    </xf>
    <xf numFmtId="0" fontId="0" fillId="38" borderId="13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40" borderId="13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39" borderId="13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39" borderId="33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vertical="center"/>
      <protection locked="0"/>
    </xf>
    <xf numFmtId="0" fontId="1" fillId="0" borderId="49" xfId="0" applyFont="1" applyBorder="1" applyAlignment="1" applyProtection="1">
      <alignment vertical="center"/>
      <protection locked="0"/>
    </xf>
    <xf numFmtId="0" fontId="0" fillId="38" borderId="42" xfId="0" applyFill="1" applyBorder="1" applyAlignment="1" applyProtection="1">
      <alignment vertical="center"/>
      <protection locked="0"/>
    </xf>
    <xf numFmtId="0" fontId="0" fillId="38" borderId="46" xfId="0" applyFill="1" applyBorder="1" applyAlignment="1" applyProtection="1">
      <alignment vertical="center"/>
      <protection locked="0"/>
    </xf>
    <xf numFmtId="0" fontId="0" fillId="38" borderId="40" xfId="0" applyFill="1" applyBorder="1" applyAlignment="1" applyProtection="1">
      <alignment vertical="center"/>
      <protection locked="0"/>
    </xf>
    <xf numFmtId="0" fontId="0" fillId="39" borderId="50" xfId="0" applyFill="1" applyBorder="1" applyAlignment="1" applyProtection="1">
      <alignment vertical="center"/>
      <protection locked="0"/>
    </xf>
    <xf numFmtId="0" fontId="0" fillId="39" borderId="42" xfId="0" applyFill="1" applyBorder="1" applyAlignment="1" applyProtection="1">
      <alignment vertical="center"/>
      <protection locked="0"/>
    </xf>
    <xf numFmtId="0" fontId="0" fillId="39" borderId="46" xfId="0" applyFill="1" applyBorder="1" applyAlignment="1" applyProtection="1">
      <alignment vertical="center"/>
      <protection locked="0"/>
    </xf>
    <xf numFmtId="0" fontId="0" fillId="39" borderId="40" xfId="0" applyFill="1" applyBorder="1" applyAlignment="1" applyProtection="1">
      <alignment vertical="center"/>
      <protection locked="0"/>
    </xf>
    <xf numFmtId="0" fontId="0" fillId="33" borderId="50" xfId="0" applyFill="1" applyBorder="1" applyAlignment="1" applyProtection="1">
      <alignment vertical="center"/>
      <protection locked="0"/>
    </xf>
    <xf numFmtId="0" fontId="0" fillId="33" borderId="42" xfId="0" applyFill="1" applyBorder="1" applyAlignment="1" applyProtection="1">
      <alignment vertical="center"/>
      <protection locked="0"/>
    </xf>
    <xf numFmtId="0" fontId="0" fillId="33" borderId="46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6" xfId="0" applyNumberForma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0" fillId="38" borderId="12" xfId="0" applyFill="1" applyBorder="1" applyAlignment="1" applyProtection="1">
      <alignment vertical="center"/>
      <protection locked="0"/>
    </xf>
    <xf numFmtId="0" fontId="0" fillId="38" borderId="13" xfId="0" applyFill="1" applyBorder="1" applyAlignment="1" applyProtection="1">
      <alignment vertical="center"/>
      <protection locked="0"/>
    </xf>
    <xf numFmtId="0" fontId="0" fillId="38" borderId="14" xfId="0" applyFill="1" applyBorder="1" applyAlignment="1" applyProtection="1">
      <alignment vertical="center"/>
      <protection locked="0"/>
    </xf>
    <xf numFmtId="0" fontId="0" fillId="39" borderId="51" xfId="0" applyFill="1" applyBorder="1" applyAlignment="1" applyProtection="1">
      <alignment vertical="center"/>
      <protection locked="0"/>
    </xf>
    <xf numFmtId="0" fontId="0" fillId="39" borderId="12" xfId="0" applyFill="1" applyBorder="1" applyAlignment="1" applyProtection="1">
      <alignment vertical="center"/>
      <protection locked="0"/>
    </xf>
    <xf numFmtId="0" fontId="0" fillId="39" borderId="13" xfId="0" applyFill="1" applyBorder="1" applyAlignment="1" applyProtection="1">
      <alignment vertical="center"/>
      <protection locked="0"/>
    </xf>
    <xf numFmtId="0" fontId="0" fillId="39" borderId="14" xfId="0" applyFill="1" applyBorder="1" applyAlignment="1" applyProtection="1">
      <alignment vertical="center"/>
      <protection locked="0"/>
    </xf>
    <xf numFmtId="0" fontId="0" fillId="33" borderId="5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9" borderId="11" xfId="0" applyFill="1" applyBorder="1" applyAlignment="1" applyProtection="1">
      <alignment vertical="center"/>
      <protection locked="0"/>
    </xf>
    <xf numFmtId="0" fontId="0" fillId="0" borderId="39" xfId="0" applyNumberForma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0" fillId="38" borderId="19" xfId="0" applyFill="1" applyBorder="1" applyAlignment="1" applyProtection="1">
      <alignment vertical="center"/>
      <protection locked="0"/>
    </xf>
    <xf numFmtId="0" fontId="0" fillId="38" borderId="21" xfId="0" applyFill="1" applyBorder="1" applyAlignment="1" applyProtection="1">
      <alignment vertical="center"/>
      <protection locked="0"/>
    </xf>
    <xf numFmtId="0" fontId="0" fillId="38" borderId="22" xfId="0" applyFill="1" applyBorder="1" applyAlignment="1" applyProtection="1">
      <alignment vertical="center"/>
      <protection locked="0"/>
    </xf>
    <xf numFmtId="0" fontId="0" fillId="39" borderId="52" xfId="0" applyFill="1" applyBorder="1" applyAlignment="1" applyProtection="1">
      <alignment vertical="center"/>
      <protection locked="0"/>
    </xf>
    <xf numFmtId="0" fontId="0" fillId="39" borderId="19" xfId="0" applyFill="1" applyBorder="1" applyAlignment="1" applyProtection="1">
      <alignment vertical="center"/>
      <protection locked="0"/>
    </xf>
    <xf numFmtId="0" fontId="0" fillId="39" borderId="21" xfId="0" applyFill="1" applyBorder="1" applyAlignment="1" applyProtection="1">
      <alignment vertical="center"/>
      <protection locked="0"/>
    </xf>
    <xf numFmtId="0" fontId="0" fillId="39" borderId="22" xfId="0" applyFill="1" applyBorder="1" applyAlignment="1" applyProtection="1">
      <alignment vertical="center"/>
      <protection locked="0"/>
    </xf>
    <xf numFmtId="0" fontId="0" fillId="33" borderId="52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9" borderId="0" xfId="0" applyFill="1" applyAlignment="1" applyProtection="1">
      <alignment vertical="center"/>
      <protection locked="0"/>
    </xf>
    <xf numFmtId="0" fontId="0" fillId="38" borderId="0" xfId="0" applyFill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0" fontId="0" fillId="0" borderId="12" xfId="0" applyNumberFormat="1" applyFill="1" applyBorder="1" applyAlignment="1" applyProtection="1">
      <alignment horizontal="right" vertical="center"/>
      <protection locked="0"/>
    </xf>
    <xf numFmtId="170" fontId="0" fillId="0" borderId="14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vertical="center"/>
    </xf>
    <xf numFmtId="170" fontId="0" fillId="34" borderId="26" xfId="0" applyNumberFormat="1" applyFill="1" applyBorder="1" applyAlignment="1" applyProtection="1">
      <alignment horizontal="right" vertical="center"/>
      <protection hidden="1"/>
    </xf>
    <xf numFmtId="0" fontId="6" fillId="0" borderId="41" xfId="0" applyFont="1" applyBorder="1" applyAlignment="1" applyProtection="1">
      <alignment horizontal="center" vertical="center"/>
      <protection hidden="1"/>
    </xf>
    <xf numFmtId="0" fontId="6" fillId="36" borderId="41" xfId="0" applyFont="1" applyFill="1" applyBorder="1" applyAlignment="1">
      <alignment horizontal="center" vertical="center"/>
    </xf>
    <xf numFmtId="0" fontId="6" fillId="36" borderId="41" xfId="0" applyFont="1" applyFill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36" borderId="3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right" vertical="center"/>
      <protection locked="0"/>
    </xf>
    <xf numFmtId="170" fontId="0" fillId="0" borderId="26" xfId="0" applyNumberFormat="1" applyBorder="1" applyAlignment="1" applyProtection="1">
      <alignment horizontal="right" vertical="center"/>
      <protection locked="0"/>
    </xf>
    <xf numFmtId="170" fontId="0" fillId="0" borderId="15" xfId="0" applyNumberFormat="1" applyBorder="1" applyAlignment="1" applyProtection="1">
      <alignment horizontal="right" vertical="center"/>
      <protection locked="0"/>
    </xf>
    <xf numFmtId="170" fontId="0" fillId="0" borderId="12" xfId="0" applyNumberFormat="1" applyBorder="1" applyAlignment="1" applyProtection="1">
      <alignment horizontal="right" vertical="center"/>
      <protection locked="0"/>
    </xf>
    <xf numFmtId="170" fontId="0" fillId="0" borderId="14" xfId="0" applyNumberFormat="1" applyBorder="1" applyAlignment="1" applyProtection="1">
      <alignment horizontal="right" vertical="center"/>
      <protection locked="0"/>
    </xf>
    <xf numFmtId="170" fontId="0" fillId="0" borderId="16" xfId="0" applyNumberFormat="1" applyBorder="1" applyAlignment="1" applyProtection="1">
      <alignment horizontal="right" vertical="center"/>
      <protection locked="0"/>
    </xf>
    <xf numFmtId="170" fontId="0" fillId="0" borderId="16" xfId="0" applyNumberFormat="1" applyFill="1" applyBorder="1" applyAlignment="1" applyProtection="1">
      <alignment horizontal="right" vertical="center"/>
      <protection locked="0"/>
    </xf>
    <xf numFmtId="170" fontId="0" fillId="0" borderId="19" xfId="0" applyNumberFormat="1" applyBorder="1" applyAlignment="1" applyProtection="1">
      <alignment horizontal="right" vertical="center"/>
      <protection locked="0"/>
    </xf>
    <xf numFmtId="170" fontId="0" fillId="0" borderId="22" xfId="0" applyNumberFormat="1" applyBorder="1" applyAlignment="1" applyProtection="1">
      <alignment horizontal="right" vertical="center"/>
      <protection locked="0"/>
    </xf>
    <xf numFmtId="170" fontId="0" fillId="0" borderId="23" xfId="0" applyNumberFormat="1" applyBorder="1" applyAlignment="1" applyProtection="1">
      <alignment horizontal="right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" fillId="34" borderId="41" xfId="0" applyFont="1" applyFill="1" applyBorder="1" applyAlignment="1" applyProtection="1">
      <alignment horizontal="center" vertical="center"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1" fillId="41" borderId="28" xfId="0" applyFont="1" applyFill="1" applyBorder="1" applyAlignment="1" applyProtection="1">
      <alignment horizontal="center" vertical="center"/>
      <protection hidden="1"/>
    </xf>
    <xf numFmtId="0" fontId="0" fillId="41" borderId="10" xfId="0" applyFill="1" applyBorder="1" applyAlignment="1" applyProtection="1">
      <alignment horizontal="right" vertical="center"/>
      <protection hidden="1"/>
    </xf>
    <xf numFmtId="0" fontId="0" fillId="41" borderId="12" xfId="0" applyFill="1" applyBorder="1" applyAlignment="1" applyProtection="1">
      <alignment horizontal="right" vertical="center"/>
      <protection hidden="1"/>
    </xf>
    <xf numFmtId="0" fontId="1" fillId="41" borderId="30" xfId="0" applyFont="1" applyFill="1" applyBorder="1" applyAlignment="1" applyProtection="1">
      <alignment horizontal="center" vertical="center"/>
      <protection hidden="1"/>
    </xf>
    <xf numFmtId="0" fontId="0" fillId="41" borderId="42" xfId="0" applyFill="1" applyBorder="1" applyAlignment="1" applyProtection="1">
      <alignment horizontal="right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4" borderId="27" xfId="0" applyFont="1" applyFill="1" applyBorder="1" applyAlignment="1" applyProtection="1">
      <alignment horizontal="center" vertical="center"/>
      <protection hidden="1"/>
    </xf>
    <xf numFmtId="0" fontId="1" fillId="41" borderId="31" xfId="0" applyFont="1" applyFill="1" applyBorder="1" applyAlignment="1" applyProtection="1">
      <alignment horizontal="center" vertical="center"/>
      <protection hidden="1"/>
    </xf>
    <xf numFmtId="0" fontId="0" fillId="41" borderId="43" xfId="0" applyFill="1" applyBorder="1" applyAlignment="1" applyProtection="1">
      <alignment horizontal="right" vertical="center"/>
      <protection hidden="1"/>
    </xf>
    <xf numFmtId="0" fontId="0" fillId="41" borderId="36" xfId="0" applyFill="1" applyBorder="1" applyAlignment="1" applyProtection="1">
      <alignment horizontal="right" vertical="center"/>
      <protection hidden="1"/>
    </xf>
    <xf numFmtId="0" fontId="1" fillId="41" borderId="54" xfId="0" applyFont="1" applyFill="1" applyBorder="1" applyAlignment="1" applyProtection="1">
      <alignment horizontal="center" vertical="center"/>
      <protection hidden="1"/>
    </xf>
    <xf numFmtId="0" fontId="0" fillId="41" borderId="55" xfId="0" applyFill="1" applyBorder="1" applyAlignment="1" applyProtection="1">
      <alignment horizontal="right" vertical="center"/>
      <protection hidden="1"/>
    </xf>
    <xf numFmtId="0" fontId="0" fillId="41" borderId="37" xfId="0" applyFill="1" applyBorder="1" applyAlignment="1" applyProtection="1">
      <alignment horizontal="right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center" vertical="center"/>
      <protection hidden="1"/>
    </xf>
    <xf numFmtId="0" fontId="0" fillId="33" borderId="57" xfId="0" applyFill="1" applyBorder="1" applyAlignment="1" applyProtection="1">
      <alignment horizontal="center" vertical="center"/>
      <protection hidden="1"/>
    </xf>
    <xf numFmtId="0" fontId="0" fillId="33" borderId="50" xfId="0" applyFill="1" applyBorder="1" applyAlignment="1" applyProtection="1">
      <alignment horizontal="center" vertical="center"/>
      <protection hidden="1"/>
    </xf>
    <xf numFmtId="0" fontId="0" fillId="33" borderId="48" xfId="0" applyFill="1" applyBorder="1" applyAlignment="1" applyProtection="1">
      <alignment horizontal="center" vertical="center"/>
      <protection hidden="1"/>
    </xf>
    <xf numFmtId="0" fontId="0" fillId="34" borderId="49" xfId="0" applyFill="1" applyBorder="1" applyAlignment="1" applyProtection="1">
      <alignment horizontal="center" vertical="center"/>
      <protection hidden="1"/>
    </xf>
    <xf numFmtId="0" fontId="0" fillId="34" borderId="50" xfId="0" applyFill="1" applyBorder="1" applyAlignment="1" applyProtection="1">
      <alignment horizontal="center" vertical="center"/>
      <protection hidden="1"/>
    </xf>
    <xf numFmtId="0" fontId="0" fillId="34" borderId="35" xfId="0" applyFill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36" borderId="18" xfId="0" applyFont="1" applyFill="1" applyBorder="1" applyAlignment="1" applyProtection="1">
      <alignment horizontal="center" vertical="center"/>
      <protection hidden="1"/>
    </xf>
    <xf numFmtId="0" fontId="9" fillId="36" borderId="51" xfId="0" applyFont="1" applyFill="1" applyBorder="1" applyAlignment="1" applyProtection="1">
      <alignment horizontal="center" vertical="center"/>
      <protection hidden="1"/>
    </xf>
    <xf numFmtId="0" fontId="9" fillId="36" borderId="16" xfId="0" applyFont="1" applyFill="1" applyBorder="1" applyAlignment="1" applyProtection="1">
      <alignment horizontal="center" vertical="center"/>
      <protection hidden="1"/>
    </xf>
    <xf numFmtId="0" fontId="9" fillId="38" borderId="18" xfId="0" applyFont="1" applyFill="1" applyBorder="1" applyAlignment="1" applyProtection="1">
      <alignment horizontal="center" vertical="center"/>
      <protection hidden="1"/>
    </xf>
    <xf numFmtId="0" fontId="9" fillId="38" borderId="51" xfId="0" applyFont="1" applyFill="1" applyBorder="1" applyAlignment="1" applyProtection="1">
      <alignment horizontal="center" vertical="center"/>
      <protection hidden="1"/>
    </xf>
    <xf numFmtId="0" fontId="9" fillId="38" borderId="16" xfId="0" applyFont="1" applyFill="1" applyBorder="1" applyAlignment="1" applyProtection="1">
      <alignment horizontal="center" vertical="center"/>
      <protection hidden="1"/>
    </xf>
    <xf numFmtId="0" fontId="6" fillId="36" borderId="38" xfId="0" applyFont="1" applyFill="1" applyBorder="1" applyAlignment="1" applyProtection="1">
      <alignment horizontal="center" vertical="center"/>
      <protection hidden="1"/>
    </xf>
    <xf numFmtId="0" fontId="6" fillId="36" borderId="33" xfId="0" applyFont="1" applyFill="1" applyBorder="1" applyAlignment="1" applyProtection="1">
      <alignment horizontal="center" vertical="center"/>
      <protection hidden="1"/>
    </xf>
    <xf numFmtId="0" fontId="6" fillId="36" borderId="44" xfId="0" applyFont="1" applyFill="1" applyBorder="1" applyAlignment="1" applyProtection="1">
      <alignment horizontal="center" vertical="center"/>
      <protection hidden="1"/>
    </xf>
    <xf numFmtId="0" fontId="6" fillId="0" borderId="56" xfId="0" applyNumberFormat="1" applyFont="1" applyBorder="1" applyAlignment="1" applyProtection="1">
      <alignment horizontal="center" vertical="center"/>
      <protection hidden="1"/>
    </xf>
    <xf numFmtId="0" fontId="6" fillId="0" borderId="53" xfId="0" applyNumberFormat="1" applyFont="1" applyBorder="1" applyAlignment="1" applyProtection="1">
      <alignment horizontal="center" vertical="center"/>
      <protection hidden="1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38" borderId="38" xfId="0" applyFont="1" applyFill="1" applyBorder="1" applyAlignment="1" applyProtection="1">
      <alignment horizontal="center" vertical="center"/>
      <protection locked="0"/>
    </xf>
    <xf numFmtId="0" fontId="15" fillId="38" borderId="33" xfId="0" applyFont="1" applyFill="1" applyBorder="1" applyAlignment="1" applyProtection="1">
      <alignment horizontal="center" vertical="center"/>
      <protection locked="0"/>
    </xf>
    <xf numFmtId="0" fontId="15" fillId="38" borderId="44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44" xfId="0" applyFont="1" applyBorder="1" applyAlignment="1" applyProtection="1">
      <alignment horizontal="center" vertical="center"/>
      <protection hidden="1"/>
    </xf>
    <xf numFmtId="15" fontId="15" fillId="0" borderId="38" xfId="0" applyNumberFormat="1" applyFont="1" applyBorder="1" applyAlignment="1" applyProtection="1">
      <alignment horizontal="center" vertical="center"/>
      <protection locked="0"/>
    </xf>
    <xf numFmtId="15" fontId="15" fillId="0" borderId="33" xfId="0" applyNumberFormat="1" applyFont="1" applyBorder="1" applyAlignment="1" applyProtection="1">
      <alignment horizontal="center" vertical="center"/>
      <protection locked="0"/>
    </xf>
    <xf numFmtId="15" fontId="15" fillId="0" borderId="44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58" xfId="0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59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42" xfId="0" applyFont="1" applyBorder="1" applyAlignment="1" applyProtection="1">
      <alignment vertical="center"/>
      <protection hidden="1"/>
    </xf>
    <xf numFmtId="0" fontId="6" fillId="0" borderId="46" xfId="0" applyFont="1" applyBorder="1" applyAlignment="1" applyProtection="1">
      <alignment vertical="center"/>
      <protection hidden="1"/>
    </xf>
    <xf numFmtId="0" fontId="0" fillId="0" borderId="13" xfId="0" applyBorder="1" applyAlignment="1">
      <alignment horizontal="center" vertical="center"/>
    </xf>
    <xf numFmtId="0" fontId="1" fillId="36" borderId="38" xfId="0" applyFont="1" applyFill="1" applyBorder="1" applyAlignment="1" applyProtection="1">
      <alignment horizontal="center" vertical="center"/>
      <protection hidden="1"/>
    </xf>
    <xf numFmtId="0" fontId="1" fillId="36" borderId="33" xfId="0" applyFont="1" applyFill="1" applyBorder="1" applyAlignment="1" applyProtection="1">
      <alignment horizontal="center" vertical="center"/>
      <protection hidden="1"/>
    </xf>
    <xf numFmtId="0" fontId="1" fillId="36" borderId="44" xfId="0" applyFont="1" applyFill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13" fillId="0" borderId="56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15" fontId="15" fillId="0" borderId="38" xfId="0" applyNumberFormat="1" applyFont="1" applyBorder="1" applyAlignment="1">
      <alignment horizontal="center" vertical="center"/>
    </xf>
    <xf numFmtId="15" fontId="15" fillId="0" borderId="33" xfId="0" applyNumberFormat="1" applyFont="1" applyBorder="1" applyAlignment="1">
      <alignment horizontal="center" vertical="center"/>
    </xf>
    <xf numFmtId="15" fontId="15" fillId="0" borderId="44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38" borderId="38" xfId="0" applyFont="1" applyFill="1" applyBorder="1" applyAlignment="1">
      <alignment horizontal="center" vertical="center"/>
    </xf>
    <xf numFmtId="0" fontId="15" fillId="38" borderId="33" xfId="0" applyFont="1" applyFill="1" applyBorder="1" applyAlignment="1">
      <alignment horizontal="center" vertical="center"/>
    </xf>
    <xf numFmtId="0" fontId="15" fillId="38" borderId="44" xfId="0" applyFont="1" applyFill="1" applyBorder="1" applyAlignment="1">
      <alignment horizontal="center" vertical="center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9" fillId="36" borderId="38" xfId="0" applyFont="1" applyFill="1" applyBorder="1" applyAlignment="1" applyProtection="1">
      <alignment horizontal="center" vertical="center"/>
      <protection hidden="1"/>
    </xf>
    <xf numFmtId="0" fontId="9" fillId="36" borderId="33" xfId="0" applyFont="1" applyFill="1" applyBorder="1" applyAlignment="1" applyProtection="1">
      <alignment horizontal="center" vertical="center"/>
      <protection hidden="1"/>
    </xf>
    <xf numFmtId="0" fontId="9" fillId="36" borderId="44" xfId="0" applyFont="1" applyFill="1" applyBorder="1" applyAlignment="1" applyProtection="1">
      <alignment horizontal="center" vertical="center"/>
      <protection hidden="1"/>
    </xf>
    <xf numFmtId="0" fontId="9" fillId="38" borderId="38" xfId="0" applyFont="1" applyFill="1" applyBorder="1" applyAlignment="1" applyProtection="1">
      <alignment horizontal="center" vertical="center"/>
      <protection hidden="1"/>
    </xf>
    <xf numFmtId="0" fontId="9" fillId="38" borderId="33" xfId="0" applyFont="1" applyFill="1" applyBorder="1" applyAlignment="1" applyProtection="1">
      <alignment horizontal="center" vertical="center"/>
      <protection hidden="1"/>
    </xf>
    <xf numFmtId="0" fontId="9" fillId="38" borderId="44" xfId="0" applyFont="1" applyFill="1" applyBorder="1" applyAlignment="1" applyProtection="1">
      <alignment horizontal="center" vertical="center"/>
      <protection hidden="1"/>
    </xf>
    <xf numFmtId="0" fontId="1" fillId="38" borderId="61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6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9" fillId="0" borderId="38" xfId="0" applyFont="1" applyBorder="1" applyAlignment="1" applyProtection="1">
      <alignment horizontal="center" vertical="center"/>
      <protection hidden="1"/>
    </xf>
    <xf numFmtId="0" fontId="19" fillId="0" borderId="33" xfId="0" applyFont="1" applyBorder="1" applyAlignment="1" applyProtection="1">
      <alignment horizontal="center" vertical="center"/>
      <protection hidden="1"/>
    </xf>
    <xf numFmtId="0" fontId="19" fillId="0" borderId="44" xfId="0" applyFont="1" applyBorder="1" applyAlignment="1" applyProtection="1">
      <alignment horizontal="center" vertical="center"/>
      <protection hidden="1"/>
    </xf>
    <xf numFmtId="0" fontId="9" fillId="40" borderId="38" xfId="0" applyFont="1" applyFill="1" applyBorder="1" applyAlignment="1" applyProtection="1">
      <alignment horizontal="center" vertical="center"/>
      <protection hidden="1"/>
    </xf>
    <xf numFmtId="0" fontId="9" fillId="40" borderId="33" xfId="0" applyFont="1" applyFill="1" applyBorder="1" applyAlignment="1" applyProtection="1">
      <alignment horizontal="center" vertical="center"/>
      <protection hidden="1"/>
    </xf>
    <xf numFmtId="0" fontId="9" fillId="40" borderId="44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5" borderId="28" xfId="0" applyFont="1" applyFill="1" applyBorder="1" applyAlignment="1" applyProtection="1">
      <alignment horizontal="center"/>
      <protection hidden="1"/>
    </xf>
    <xf numFmtId="0" fontId="1" fillId="35" borderId="41" xfId="0" applyFont="1" applyFill="1" applyBorder="1" applyAlignment="1" applyProtection="1">
      <alignment horizontal="center"/>
      <protection hidden="1"/>
    </xf>
    <xf numFmtId="0" fontId="18" fillId="0" borderId="62" xfId="0" applyFont="1" applyBorder="1" applyAlignment="1" applyProtection="1">
      <alignment horizontal="center" vertical="center"/>
      <protection hidden="1"/>
    </xf>
    <xf numFmtId="0" fontId="18" fillId="0" borderId="63" xfId="0" applyFont="1" applyBorder="1" applyAlignment="1" applyProtection="1">
      <alignment horizontal="center" vertical="center"/>
      <protection hidden="1"/>
    </xf>
    <xf numFmtId="0" fontId="18" fillId="0" borderId="64" xfId="0" applyFont="1" applyBorder="1" applyAlignment="1" applyProtection="1">
      <alignment horizontal="center" vertical="center"/>
      <protection hidden="1"/>
    </xf>
    <xf numFmtId="0" fontId="18" fillId="0" borderId="65" xfId="0" applyFont="1" applyBorder="1" applyAlignment="1" applyProtection="1">
      <alignment horizontal="center" vertical="center"/>
      <protection hidden="1"/>
    </xf>
    <xf numFmtId="0" fontId="18" fillId="0" borderId="66" xfId="0" applyFont="1" applyBorder="1" applyAlignment="1" applyProtection="1">
      <alignment horizontal="center" vertical="center"/>
      <protection hidden="1"/>
    </xf>
    <xf numFmtId="0" fontId="18" fillId="0" borderId="54" xfId="0" applyFont="1" applyBorder="1" applyAlignment="1" applyProtection="1">
      <alignment horizontal="center" vertical="center"/>
      <protection hidden="1"/>
    </xf>
    <xf numFmtId="0" fontId="0" fillId="39" borderId="38" xfId="0" applyFill="1" applyBorder="1" applyAlignment="1" applyProtection="1">
      <alignment horizontal="center" vertical="center"/>
      <protection locked="0"/>
    </xf>
    <xf numFmtId="0" fontId="0" fillId="39" borderId="33" xfId="0" applyFill="1" applyBorder="1" applyAlignment="1" applyProtection="1">
      <alignment horizontal="center" vertical="center"/>
      <protection locked="0"/>
    </xf>
    <xf numFmtId="0" fontId="0" fillId="39" borderId="44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8" borderId="38" xfId="0" applyFill="1" applyBorder="1" applyAlignment="1" applyProtection="1">
      <alignment horizontal="center" vertical="center"/>
      <protection locked="0"/>
    </xf>
    <xf numFmtId="0" fontId="0" fillId="38" borderId="33" xfId="0" applyFill="1" applyBorder="1" applyAlignment="1" applyProtection="1">
      <alignment horizontal="center" vertical="center"/>
      <protection locked="0"/>
    </xf>
    <xf numFmtId="0" fontId="0" fillId="38" borderId="44" xfId="0" applyFill="1" applyBorder="1" applyAlignment="1" applyProtection="1">
      <alignment horizontal="center" vertical="center"/>
      <protection locked="0"/>
    </xf>
    <xf numFmtId="0" fontId="0" fillId="38" borderId="18" xfId="0" applyFill="1" applyBorder="1" applyAlignment="1" applyProtection="1">
      <alignment horizontal="center" vertical="center"/>
      <protection locked="0"/>
    </xf>
    <xf numFmtId="0" fontId="0" fillId="38" borderId="5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9" borderId="18" xfId="0" applyFill="1" applyBorder="1" applyAlignment="1" applyProtection="1">
      <alignment horizontal="center" vertical="center"/>
      <protection locked="0"/>
    </xf>
    <xf numFmtId="0" fontId="0" fillId="39" borderId="51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6" fillId="36" borderId="13" xfId="0" applyFont="1" applyFill="1" applyBorder="1" applyAlignment="1" applyProtection="1">
      <alignment horizontal="center" vertical="center"/>
      <protection hidden="1"/>
    </xf>
    <xf numFmtId="0" fontId="6" fillId="36" borderId="18" xfId="0" applyFont="1" applyFill="1" applyBorder="1" applyAlignment="1" applyProtection="1">
      <alignment horizontal="center" vertical="center"/>
      <protection hidden="1"/>
    </xf>
    <xf numFmtId="0" fontId="6" fillId="36" borderId="51" xfId="0" applyFont="1" applyFill="1" applyBorder="1" applyAlignment="1" applyProtection="1">
      <alignment horizontal="center" vertical="center"/>
      <protection hidden="1"/>
    </xf>
    <xf numFmtId="0" fontId="6" fillId="36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50" b="1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"/>
          <c:y val="0.30475"/>
          <c:w val="0.6975"/>
          <c:h val="0.48325"/>
        </c:manualLayout>
      </c:layout>
      <c:pie3DChart>
        <c:varyColors val="1"/>
        <c:ser>
          <c:idx val="0"/>
          <c:order val="0"/>
          <c:tx>
            <c:v>Giocatori</c:v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2BD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Punti'!$AR$3:$AR$17</c:f>
            </c:strRef>
          </c:cat>
          <c:val>
            <c:numRef>
              <c:f>'Analisi Punti'!$AS$3:$AS$17</c:f>
            </c:numRef>
          </c:val>
        </c:ser>
        <c:ser>
          <c:idx val="1"/>
          <c:order val="1"/>
          <c:tx>
            <c:v>Giocatori</c:v>
          </c:tx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2BD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Punti'!$AR$3:$AR$17</c:f>
            </c:strRef>
          </c:cat>
          <c:val>
            <c:numRef>
              <c:f>'Analisi Punti'!$AS$3:$AS$17</c:f>
            </c:numRef>
          </c:val>
        </c:ser>
        <c:ser>
          <c:idx val="2"/>
          <c:order val="2"/>
          <c:tx>
            <c:v>Giocatori</c:v>
          </c:tx>
          <c:spPr>
            <a:solidFill>
              <a:srgbClr val="FFF58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2BD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Punti'!$AR$3:$AR$17</c:f>
            </c:strRef>
          </c:cat>
          <c:val>
            <c:numRef>
              <c:f>'Analisi Punti'!$AS$3:$AS$17</c:f>
            </c:numRef>
          </c:val>
        </c:ser>
        <c:ser>
          <c:idx val="3"/>
          <c:order val="3"/>
          <c:tx>
            <c:v>Giocatori</c:v>
          </c:tx>
          <c:spPr>
            <a:solidFill>
              <a:srgbClr val="4EE25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2BD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Punti'!$AR$3:$AR$17</c:f>
            </c:strRef>
          </c:cat>
          <c:val>
            <c:numRef>
              <c:f>'Analisi Punti'!$AS$3:$AS$17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25"/>
          <c:y val="0.335"/>
          <c:w val="0.0525"/>
          <c:h val="0.42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50" b="1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"/>
          <c:y val="0.30475"/>
          <c:w val="0.6975"/>
          <c:h val="0.48325"/>
        </c:manualLayout>
      </c:layout>
      <c:pie3DChart>
        <c:varyColors val="1"/>
        <c:ser>
          <c:idx val="0"/>
          <c:order val="0"/>
          <c:tx>
            <c:v>Giocatori</c:v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2BD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Punti'!$AU$3:$AU$17</c:f>
            </c:strRef>
          </c:cat>
          <c:val>
            <c:numRef>
              <c:f>'Analisi Punti'!$AV$3:$AV$17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25"/>
          <c:y val="0.335"/>
          <c:w val="0.0525"/>
          <c:h val="0.42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Squadra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0675"/>
          <c:w val="0.6915"/>
          <c:h val="0.47925"/>
        </c:manualLayout>
      </c:layout>
      <c:pie3DChart>
        <c:varyColors val="1"/>
        <c:ser>
          <c:idx val="0"/>
          <c:order val="0"/>
          <c:tx>
            <c:v>SQUADRA</c:v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Punti'!$AR$21:$AU$21</c:f>
            </c:strRef>
          </c:cat>
          <c:val>
            <c:numRef>
              <c:f>'Analisi Punti'!$AR$22:$AU$22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75"/>
          <c:y val="0.4885"/>
          <c:w val="0.0525"/>
          <c:h val="0.1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Squadra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25"/>
          <c:y val="0.30675"/>
          <c:w val="0.69225"/>
          <c:h val="0.47925"/>
        </c:manualLayout>
      </c:layout>
      <c:pie3DChart>
        <c:varyColors val="1"/>
        <c:ser>
          <c:idx val="0"/>
          <c:order val="0"/>
          <c:tx>
            <c:v>SQUADRA</c:v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Punti'!$AR$23:$AV$23</c:f>
            </c:strRef>
          </c:cat>
          <c:val>
            <c:numRef>
              <c:f>'Analisi Punti'!$AR$24:$AV$24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75"/>
          <c:y val="0.47625"/>
          <c:w val="0.0525"/>
          <c:h val="0.1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BATTUTA</a:t>
            </a:r>
          </a:p>
        </c:rich>
      </c:tx>
      <c:layout>
        <c:manualLayout>
          <c:xMode val="factor"/>
          <c:yMode val="factor"/>
          <c:x val="-0.424"/>
          <c:y val="0.0187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0925"/>
          <c:y val="0.2685"/>
          <c:w val="0.9655"/>
          <c:h val="0.6945"/>
        </c:manualLayout>
      </c:layout>
      <c:lineChart>
        <c:grouping val="standard"/>
        <c:varyColors val="0"/>
        <c:ser>
          <c:idx val="0"/>
          <c:order val="0"/>
          <c:tx>
            <c:strRef>
              <c:f>Cronologia!$CD$40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[0]!Batt1</c:f>
              <c:numCache/>
            </c:numRef>
          </c:val>
          <c:smooth val="0"/>
        </c:ser>
        <c:ser>
          <c:idx val="1"/>
          <c:order val="1"/>
          <c:tx>
            <c:strRef>
              <c:f>Cronologia!$CD$41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[0]!Batt2</c:f>
              <c:numCache/>
            </c:numRef>
          </c:val>
          <c:smooth val="0"/>
        </c:ser>
        <c:ser>
          <c:idx val="2"/>
          <c:order val="2"/>
          <c:tx>
            <c:strRef>
              <c:f>Cronologia!$CD$42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[0]!Batt3</c:f>
              <c:numCache/>
            </c:numRef>
          </c:val>
          <c:smooth val="0"/>
        </c:ser>
        <c:marker val="1"/>
        <c:axId val="60138394"/>
        <c:axId val="4374635"/>
      </c:line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374635"/>
        <c:crosses val="autoZero"/>
        <c:auto val="1"/>
        <c:lblOffset val="100"/>
        <c:tickLblSkip val="1"/>
        <c:noMultiLvlLbl val="0"/>
      </c:catAx>
      <c:valAx>
        <c:axId val="4374635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0138394"/>
        <c:crossesAt val="1"/>
        <c:crossBetween val="midCat"/>
        <c:dispUnits/>
        <c:maj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"/>
          <c:y val="0.07225"/>
          <c:w val="0.453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RICEZIONE</a:t>
            </a:r>
          </a:p>
        </c:rich>
      </c:tx>
      <c:layout>
        <c:manualLayout>
          <c:xMode val="factor"/>
          <c:yMode val="factor"/>
          <c:x val="-0.41925"/>
          <c:y val="0.0095"/>
        </c:manualLayout>
      </c:layout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0925"/>
          <c:y val="0.266"/>
          <c:w val="0.969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Cronologia!$CE$40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[0]!Rice1</c:f>
              <c:numCache/>
            </c:numRef>
          </c:val>
          <c:smooth val="0"/>
        </c:ser>
        <c:ser>
          <c:idx val="1"/>
          <c:order val="1"/>
          <c:tx>
            <c:strRef>
              <c:f>Cronologia!$CE$41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[0]!Rice2</c:f>
              <c:numCache/>
            </c:numRef>
          </c:val>
          <c:smooth val="0"/>
        </c:ser>
        <c:ser>
          <c:idx val="2"/>
          <c:order val="2"/>
          <c:tx>
            <c:strRef>
              <c:f>Cronologia!$CE$42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[0]!Rice3</c:f>
              <c:numCache/>
            </c:numRef>
          </c:val>
          <c:smooth val="0"/>
        </c:ser>
        <c:marker val="1"/>
        <c:axId val="43479061"/>
        <c:axId val="55767230"/>
      </c:lineChart>
      <c:catAx>
        <c:axId val="4347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5767230"/>
        <c:crosses val="autoZero"/>
        <c:auto val="1"/>
        <c:lblOffset val="100"/>
        <c:tickLblSkip val="1"/>
        <c:noMultiLvlLbl val="0"/>
      </c:catAx>
      <c:valAx>
        <c:axId val="55767230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3479061"/>
        <c:crossesAt val="1"/>
        <c:crossBetween val="midCat"/>
        <c:dispUnits/>
        <c:maj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575"/>
          <c:y val="0.06925"/>
          <c:w val="0.4617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ATTACCO</a:t>
            </a:r>
          </a:p>
        </c:rich>
      </c:tx>
      <c:layout>
        <c:manualLayout>
          <c:xMode val="factor"/>
          <c:yMode val="factor"/>
          <c:x val="-0.42675"/>
          <c:y val="0.022"/>
        </c:manualLayout>
      </c:layout>
      <c:spPr>
        <a:solidFill>
          <a:srgbClr val="FFFF99"/>
        </a:solidFill>
        <a:ln w="3175">
          <a:noFill/>
        </a:ln>
      </c:spPr>
    </c:title>
    <c:plotArea>
      <c:layout>
        <c:manualLayout>
          <c:xMode val="edge"/>
          <c:yMode val="edge"/>
          <c:x val="0.00925"/>
          <c:y val="0.25825"/>
          <c:w val="0.971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Cronologia!$CF$40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[0]!Atta1</c:f>
              <c:numCache/>
            </c:numRef>
          </c:val>
          <c:smooth val="0"/>
        </c:ser>
        <c:ser>
          <c:idx val="1"/>
          <c:order val="1"/>
          <c:tx>
            <c:strRef>
              <c:f>Cronologia!$CF$41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[0]!Atta2</c:f>
              <c:numCache/>
            </c:numRef>
          </c:val>
          <c:smooth val="0"/>
        </c:ser>
        <c:ser>
          <c:idx val="2"/>
          <c:order val="2"/>
          <c:tx>
            <c:strRef>
              <c:f>Cronologia!$CF$42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[0]!Atta3</c:f>
              <c:numCache/>
            </c:numRef>
          </c:val>
          <c:smooth val="0"/>
        </c:ser>
        <c:marker val="1"/>
        <c:axId val="2284248"/>
        <c:axId val="20558233"/>
      </c:lineChart>
      <c:catAx>
        <c:axId val="228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0558233"/>
        <c:crosses val="autoZero"/>
        <c:auto val="1"/>
        <c:lblOffset val="100"/>
        <c:tickLblSkip val="1"/>
        <c:noMultiLvlLbl val="0"/>
      </c:catAx>
      <c:valAx>
        <c:axId val="2055823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284248"/>
        <c:crossesAt val="1"/>
        <c:crossBetween val="midCat"/>
        <c:dispUnits/>
        <c:maj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175"/>
          <c:y val="0.12575"/>
          <c:w val="0.4692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152400</xdr:rowOff>
    </xdr:from>
    <xdr:to>
      <xdr:col>10</xdr:col>
      <xdr:colOff>219075</xdr:colOff>
      <xdr:row>59</xdr:row>
      <xdr:rowOff>123825</xdr:rowOff>
    </xdr:to>
    <xdr:graphicFrame>
      <xdr:nvGraphicFramePr>
        <xdr:cNvPr id="1" name="Chart 8"/>
        <xdr:cNvGraphicFramePr/>
      </xdr:nvGraphicFramePr>
      <xdr:xfrm>
        <a:off x="0" y="4514850"/>
        <a:ext cx="60769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314325</xdr:colOff>
      <xdr:row>25</xdr:row>
      <xdr:rowOff>152400</xdr:rowOff>
    </xdr:from>
    <xdr:to>
      <xdr:col>21</xdr:col>
      <xdr:colOff>333375</xdr:colOff>
      <xdr:row>59</xdr:row>
      <xdr:rowOff>123825</xdr:rowOff>
    </xdr:to>
    <xdr:graphicFrame>
      <xdr:nvGraphicFramePr>
        <xdr:cNvPr id="2" name="Chart 9"/>
        <xdr:cNvGraphicFramePr/>
      </xdr:nvGraphicFramePr>
      <xdr:xfrm>
        <a:off x="6172200" y="4514850"/>
        <a:ext cx="607695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62</xdr:row>
      <xdr:rowOff>28575</xdr:rowOff>
    </xdr:from>
    <xdr:to>
      <xdr:col>10</xdr:col>
      <xdr:colOff>238125</xdr:colOff>
      <xdr:row>96</xdr:row>
      <xdr:rowOff>9525</xdr:rowOff>
    </xdr:to>
    <xdr:graphicFrame>
      <xdr:nvGraphicFramePr>
        <xdr:cNvPr id="3" name="Chart 10"/>
        <xdr:cNvGraphicFramePr/>
      </xdr:nvGraphicFramePr>
      <xdr:xfrm>
        <a:off x="19050" y="10391775"/>
        <a:ext cx="607695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333375</xdr:colOff>
      <xdr:row>62</xdr:row>
      <xdr:rowOff>28575</xdr:rowOff>
    </xdr:from>
    <xdr:to>
      <xdr:col>21</xdr:col>
      <xdr:colOff>361950</xdr:colOff>
      <xdr:row>96</xdr:row>
      <xdr:rowOff>9525</xdr:rowOff>
    </xdr:to>
    <xdr:graphicFrame>
      <xdr:nvGraphicFramePr>
        <xdr:cNvPr id="4" name="Chart 11"/>
        <xdr:cNvGraphicFramePr/>
      </xdr:nvGraphicFramePr>
      <xdr:xfrm>
        <a:off x="6191250" y="10391775"/>
        <a:ext cx="60864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21</xdr:col>
      <xdr:colOff>9525</xdr:colOff>
      <xdr:row>19</xdr:row>
      <xdr:rowOff>0</xdr:rowOff>
    </xdr:to>
    <xdr:graphicFrame>
      <xdr:nvGraphicFramePr>
        <xdr:cNvPr id="1" name="Chart 12"/>
        <xdr:cNvGraphicFramePr/>
      </xdr:nvGraphicFramePr>
      <xdr:xfrm>
        <a:off x="0" y="9525"/>
        <a:ext cx="115443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21</xdr:col>
      <xdr:colOff>0</xdr:colOff>
      <xdr:row>39</xdr:row>
      <xdr:rowOff>0</xdr:rowOff>
    </xdr:to>
    <xdr:graphicFrame>
      <xdr:nvGraphicFramePr>
        <xdr:cNvPr id="2" name="Chart 13"/>
        <xdr:cNvGraphicFramePr/>
      </xdr:nvGraphicFramePr>
      <xdr:xfrm>
        <a:off x="0" y="3286125"/>
        <a:ext cx="115347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21</xdr:col>
      <xdr:colOff>0</xdr:colOff>
      <xdr:row>59</xdr:row>
      <xdr:rowOff>9525</xdr:rowOff>
    </xdr:to>
    <xdr:graphicFrame>
      <xdr:nvGraphicFramePr>
        <xdr:cNvPr id="3" name="Chart 16"/>
        <xdr:cNvGraphicFramePr/>
      </xdr:nvGraphicFramePr>
      <xdr:xfrm>
        <a:off x="0" y="6572250"/>
        <a:ext cx="115347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8"/>
  <sheetViews>
    <sheetView tabSelected="1" zoomScale="90" zoomScaleNormal="90" zoomScalePageLayoutView="0" workbookViewId="0" topLeftCell="A1">
      <selection activeCell="B25" sqref="B25"/>
    </sheetView>
  </sheetViews>
  <sheetFormatPr defaultColWidth="10.75390625" defaultRowHeight="12.75"/>
  <cols>
    <col min="1" max="12" width="6.25390625" style="2" customWidth="1"/>
    <col min="13" max="13" width="2.625" style="2" customWidth="1"/>
    <col min="14" max="14" width="6.25390625" style="2" customWidth="1"/>
    <col min="15" max="16" width="15.75390625" style="2" customWidth="1"/>
    <col min="17" max="17" width="12.00390625" style="2" customWidth="1"/>
    <col min="18" max="21" width="7.75390625" style="2" customWidth="1"/>
    <col min="22" max="23" width="7.75390625" style="38" customWidth="1"/>
    <col min="24" max="24" width="10.75390625" style="38" customWidth="1"/>
    <col min="25" max="25" width="0" style="38" hidden="1" customWidth="1"/>
    <col min="26" max="16384" width="10.75390625" style="38" customWidth="1"/>
  </cols>
  <sheetData>
    <row r="1" spans="1:23" s="71" customFormat="1" ht="18.75" thickBot="1">
      <c r="A1" s="285" t="s">
        <v>67</v>
      </c>
      <c r="B1" s="286"/>
      <c r="C1" s="235"/>
      <c r="D1" s="285" t="s">
        <v>68</v>
      </c>
      <c r="E1" s="286"/>
      <c r="F1" s="287"/>
      <c r="G1" s="288"/>
      <c r="H1" s="289"/>
      <c r="I1" s="279"/>
      <c r="J1" s="280"/>
      <c r="K1" s="280"/>
      <c r="L1" s="280"/>
      <c r="M1" s="280"/>
      <c r="N1" s="281"/>
      <c r="O1" s="108" t="s">
        <v>48</v>
      </c>
      <c r="P1" s="282"/>
      <c r="Q1" s="283"/>
      <c r="R1" s="283"/>
      <c r="S1" s="284"/>
      <c r="T1" s="285" t="s">
        <v>45</v>
      </c>
      <c r="U1" s="286"/>
      <c r="V1" s="279"/>
      <c r="W1" s="281"/>
    </row>
    <row r="3" spans="1:23" ht="18">
      <c r="A3" s="268" t="s">
        <v>49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70"/>
      <c r="M3" s="7"/>
      <c r="N3" s="265" t="s">
        <v>77</v>
      </c>
      <c r="O3" s="266"/>
      <c r="P3" s="266"/>
      <c r="Q3" s="266"/>
      <c r="R3" s="266"/>
      <c r="S3" s="266"/>
      <c r="T3" s="266"/>
      <c r="U3" s="266"/>
      <c r="V3" s="266"/>
      <c r="W3" s="267"/>
    </row>
    <row r="4" ht="13.5" thickBot="1"/>
    <row r="5" spans="1:23" ht="15.75" thickBot="1">
      <c r="A5" s="259" t="s">
        <v>15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1"/>
      <c r="N5" s="277" t="s">
        <v>11</v>
      </c>
      <c r="O5" s="251" t="s">
        <v>18</v>
      </c>
      <c r="P5" s="251" t="s">
        <v>19</v>
      </c>
      <c r="Q5" s="251" t="s">
        <v>21</v>
      </c>
      <c r="R5" s="262" t="s">
        <v>15</v>
      </c>
      <c r="S5" s="263"/>
      <c r="T5" s="262" t="s">
        <v>14</v>
      </c>
      <c r="U5" s="263"/>
      <c r="V5" s="264" t="s">
        <v>12</v>
      </c>
      <c r="W5" s="263"/>
    </row>
    <row r="6" spans="1:23" ht="13.5" thickBot="1">
      <c r="A6" s="253" t="s">
        <v>16</v>
      </c>
      <c r="B6" s="254"/>
      <c r="C6" s="254"/>
      <c r="D6" s="254"/>
      <c r="E6" s="254"/>
      <c r="F6" s="255"/>
      <c r="G6" s="256" t="s">
        <v>17</v>
      </c>
      <c r="H6" s="257"/>
      <c r="I6" s="257"/>
      <c r="J6" s="257"/>
      <c r="K6" s="257"/>
      <c r="L6" s="258"/>
      <c r="N6" s="278"/>
      <c r="O6" s="252"/>
      <c r="P6" s="252"/>
      <c r="Q6" s="252"/>
      <c r="R6" s="40" t="s">
        <v>9</v>
      </c>
      <c r="S6" s="41" t="s">
        <v>10</v>
      </c>
      <c r="T6" s="40" t="s">
        <v>9</v>
      </c>
      <c r="U6" s="41" t="s">
        <v>10</v>
      </c>
      <c r="V6" s="42" t="s">
        <v>9</v>
      </c>
      <c r="W6" s="43" t="s">
        <v>10</v>
      </c>
    </row>
    <row r="7" spans="1:23" ht="12.75">
      <c r="A7" s="44" t="s">
        <v>3</v>
      </c>
      <c r="B7" s="45" t="s">
        <v>7</v>
      </c>
      <c r="C7" s="45" t="s">
        <v>4</v>
      </c>
      <c r="D7" s="45" t="s">
        <v>5</v>
      </c>
      <c r="E7" s="45" t="s">
        <v>6</v>
      </c>
      <c r="F7" s="45" t="s">
        <v>8</v>
      </c>
      <c r="G7" s="46" t="str">
        <f aca="true" t="shared" si="0" ref="G7:L7">A7</f>
        <v>#</v>
      </c>
      <c r="H7" s="46" t="str">
        <f t="shared" si="0"/>
        <v>/</v>
      </c>
      <c r="I7" s="46" t="str">
        <f t="shared" si="0"/>
        <v>+</v>
      </c>
      <c r="J7" s="46" t="str">
        <f t="shared" si="0"/>
        <v>!</v>
      </c>
      <c r="K7" s="46" t="str">
        <f t="shared" si="0"/>
        <v>-</v>
      </c>
      <c r="L7" s="47" t="str">
        <f t="shared" si="0"/>
        <v>=</v>
      </c>
      <c r="N7" s="116"/>
      <c r="O7" s="49"/>
      <c r="P7" s="49"/>
      <c r="Q7" s="50">
        <f>IF(N7="","",CHOOSE(LEN(N7),CONCATENATE("0",N7,"-",LEFT(O7,3),LEFT(P7,3)),CONCATENATE(N7,"-",LEFT(O7,3),LEFT(P7,3))))</f>
      </c>
      <c r="R7" s="225"/>
      <c r="S7" s="226"/>
      <c r="T7" s="225"/>
      <c r="U7" s="226"/>
      <c r="V7" s="227"/>
      <c r="W7" s="226"/>
    </row>
    <row r="8" spans="1:23" ht="13.5" thickBot="1">
      <c r="A8" s="51"/>
      <c r="B8" s="52"/>
      <c r="C8" s="52"/>
      <c r="D8" s="52"/>
      <c r="E8" s="52"/>
      <c r="F8" s="52"/>
      <c r="G8" s="53"/>
      <c r="H8" s="53"/>
      <c r="I8" s="53"/>
      <c r="J8" s="53"/>
      <c r="K8" s="53"/>
      <c r="L8" s="54"/>
      <c r="N8" s="117"/>
      <c r="O8" s="56"/>
      <c r="P8" s="56"/>
      <c r="Q8" s="57">
        <f aca="true" t="shared" si="1" ref="Q8:Q21">IF(N8="","",CHOOSE(LEN(N8),CONCATENATE("0",N8,"-",LEFT(O8,3),LEFT(P8,3)),CONCATENATE(N8,"-",LEFT(O8,3),LEFT(P8,3))))</f>
      </c>
      <c r="R8" s="228"/>
      <c r="S8" s="229"/>
      <c r="T8" s="228"/>
      <c r="U8" s="229"/>
      <c r="V8" s="230"/>
      <c r="W8" s="226"/>
    </row>
    <row r="9" spans="14:23" ht="13.5" thickBot="1">
      <c r="N9" s="117"/>
      <c r="O9" s="56"/>
      <c r="P9" s="56"/>
      <c r="Q9" s="57">
        <f t="shared" si="1"/>
      </c>
      <c r="R9" s="228"/>
      <c r="S9" s="226"/>
      <c r="T9" s="228"/>
      <c r="U9" s="229"/>
      <c r="V9" s="230"/>
      <c r="W9" s="226"/>
    </row>
    <row r="10" spans="1:23" ht="15.75" thickBot="1">
      <c r="A10" s="259" t="s">
        <v>14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1"/>
      <c r="N10" s="117"/>
      <c r="O10" s="56"/>
      <c r="P10" s="56"/>
      <c r="Q10" s="57">
        <f t="shared" si="1"/>
      </c>
      <c r="R10" s="228"/>
      <c r="S10" s="229"/>
      <c r="T10" s="228"/>
      <c r="U10" s="229"/>
      <c r="V10" s="230"/>
      <c r="W10" s="226"/>
    </row>
    <row r="11" spans="1:23" ht="12.75">
      <c r="A11" s="253" t="s">
        <v>16</v>
      </c>
      <c r="B11" s="254"/>
      <c r="C11" s="254"/>
      <c r="D11" s="254"/>
      <c r="E11" s="254"/>
      <c r="F11" s="255"/>
      <c r="G11" s="256" t="s">
        <v>17</v>
      </c>
      <c r="H11" s="257"/>
      <c r="I11" s="257"/>
      <c r="J11" s="257"/>
      <c r="K11" s="257"/>
      <c r="L11" s="258"/>
      <c r="N11" s="117"/>
      <c r="O11" s="56"/>
      <c r="P11" s="56"/>
      <c r="Q11" s="57">
        <f t="shared" si="1"/>
      </c>
      <c r="R11" s="228"/>
      <c r="S11" s="226"/>
      <c r="T11" s="228"/>
      <c r="U11" s="229"/>
      <c r="V11" s="230"/>
      <c r="W11" s="226"/>
    </row>
    <row r="12" spans="1:23" ht="12.75">
      <c r="A12" s="44" t="s">
        <v>3</v>
      </c>
      <c r="B12" s="45" t="s">
        <v>4</v>
      </c>
      <c r="C12" s="45" t="s">
        <v>5</v>
      </c>
      <c r="D12" s="45" t="s">
        <v>6</v>
      </c>
      <c r="E12" s="45" t="s">
        <v>7</v>
      </c>
      <c r="F12" s="45" t="s">
        <v>8</v>
      </c>
      <c r="G12" s="46" t="str">
        <f aca="true" t="shared" si="2" ref="G12:L12">A12</f>
        <v>#</v>
      </c>
      <c r="H12" s="46" t="str">
        <f t="shared" si="2"/>
        <v>+</v>
      </c>
      <c r="I12" s="46" t="str">
        <f t="shared" si="2"/>
        <v>!</v>
      </c>
      <c r="J12" s="46" t="str">
        <f t="shared" si="2"/>
        <v>-</v>
      </c>
      <c r="K12" s="46" t="str">
        <f t="shared" si="2"/>
        <v>/</v>
      </c>
      <c r="L12" s="47" t="str">
        <f t="shared" si="2"/>
        <v>=</v>
      </c>
      <c r="N12" s="117"/>
      <c r="O12" s="56"/>
      <c r="P12" s="56"/>
      <c r="Q12" s="57">
        <f t="shared" si="1"/>
      </c>
      <c r="R12" s="228"/>
      <c r="S12" s="229"/>
      <c r="T12" s="228"/>
      <c r="U12" s="229"/>
      <c r="V12" s="230"/>
      <c r="W12" s="226"/>
    </row>
    <row r="13" spans="1:23" ht="13.5" thickBot="1">
      <c r="A13" s="51"/>
      <c r="B13" s="52"/>
      <c r="C13" s="52"/>
      <c r="D13" s="52"/>
      <c r="E13" s="52"/>
      <c r="F13" s="52"/>
      <c r="G13" s="53"/>
      <c r="H13" s="53"/>
      <c r="I13" s="53"/>
      <c r="J13" s="53"/>
      <c r="K13" s="53"/>
      <c r="L13" s="54"/>
      <c r="N13" s="117"/>
      <c r="O13" s="56"/>
      <c r="P13" s="56"/>
      <c r="Q13" s="57">
        <f t="shared" si="1"/>
      </c>
      <c r="R13" s="228"/>
      <c r="S13" s="226"/>
      <c r="T13" s="228"/>
      <c r="U13" s="229"/>
      <c r="V13" s="230"/>
      <c r="W13" s="226"/>
    </row>
    <row r="14" spans="14:23" ht="13.5" thickBot="1">
      <c r="N14" s="117"/>
      <c r="O14" s="56"/>
      <c r="P14" s="56"/>
      <c r="Q14" s="57">
        <f t="shared" si="1"/>
      </c>
      <c r="R14" s="228"/>
      <c r="S14" s="229"/>
      <c r="T14" s="228"/>
      <c r="U14" s="229"/>
      <c r="V14" s="230"/>
      <c r="W14" s="226"/>
    </row>
    <row r="15" spans="1:23" ht="15.75" thickBot="1">
      <c r="A15" s="259" t="s">
        <v>12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1"/>
      <c r="N15" s="117"/>
      <c r="O15" s="56"/>
      <c r="P15" s="56"/>
      <c r="Q15" s="57">
        <f t="shared" si="1"/>
      </c>
      <c r="R15" s="228"/>
      <c r="S15" s="226"/>
      <c r="T15" s="228"/>
      <c r="U15" s="229"/>
      <c r="V15" s="230"/>
      <c r="W15" s="226"/>
    </row>
    <row r="16" spans="1:23" ht="12.75">
      <c r="A16" s="253" t="s">
        <v>16</v>
      </c>
      <c r="B16" s="254"/>
      <c r="C16" s="254"/>
      <c r="D16" s="254"/>
      <c r="E16" s="254"/>
      <c r="F16" s="255"/>
      <c r="G16" s="256" t="s">
        <v>17</v>
      </c>
      <c r="H16" s="257"/>
      <c r="I16" s="257"/>
      <c r="J16" s="257"/>
      <c r="K16" s="257"/>
      <c r="L16" s="258"/>
      <c r="N16" s="117"/>
      <c r="O16" s="56"/>
      <c r="P16" s="56"/>
      <c r="Q16" s="57">
        <f t="shared" si="1"/>
      </c>
      <c r="R16" s="228"/>
      <c r="S16" s="229"/>
      <c r="T16" s="228"/>
      <c r="U16" s="229"/>
      <c r="V16" s="230"/>
      <c r="W16" s="226"/>
    </row>
    <row r="17" spans="1:23" ht="12.75">
      <c r="A17" s="44" t="s">
        <v>3</v>
      </c>
      <c r="B17" s="45" t="s">
        <v>4</v>
      </c>
      <c r="C17" s="45" t="s">
        <v>7</v>
      </c>
      <c r="D17" s="45" t="s">
        <v>6</v>
      </c>
      <c r="E17" s="45" t="s">
        <v>8</v>
      </c>
      <c r="F17" s="45"/>
      <c r="G17" s="46" t="str">
        <f>A17</f>
        <v>#</v>
      </c>
      <c r="H17" s="46" t="str">
        <f>B17</f>
        <v>+</v>
      </c>
      <c r="I17" s="46" t="str">
        <f>C17</f>
        <v>/</v>
      </c>
      <c r="J17" s="46" t="str">
        <f>D17</f>
        <v>-</v>
      </c>
      <c r="K17" s="46" t="str">
        <f>E17</f>
        <v>=</v>
      </c>
      <c r="L17" s="47"/>
      <c r="N17" s="117"/>
      <c r="O17" s="56"/>
      <c r="P17" s="56"/>
      <c r="Q17" s="57">
        <f t="shared" si="1"/>
      </c>
      <c r="R17" s="228"/>
      <c r="S17" s="226"/>
      <c r="T17" s="228"/>
      <c r="U17" s="229"/>
      <c r="V17" s="230"/>
      <c r="W17" s="226"/>
    </row>
    <row r="18" spans="1:23" ht="13.5" thickBot="1">
      <c r="A18" s="51"/>
      <c r="B18" s="52"/>
      <c r="C18" s="52"/>
      <c r="D18" s="52"/>
      <c r="E18" s="52"/>
      <c r="F18" s="58"/>
      <c r="G18" s="53"/>
      <c r="H18" s="53"/>
      <c r="I18" s="53"/>
      <c r="J18" s="53"/>
      <c r="K18" s="53"/>
      <c r="L18" s="59"/>
      <c r="N18" s="117"/>
      <c r="O18" s="56"/>
      <c r="P18" s="56"/>
      <c r="Q18" s="57">
        <f t="shared" si="1"/>
      </c>
      <c r="R18" s="228"/>
      <c r="S18" s="229"/>
      <c r="T18" s="228"/>
      <c r="U18" s="229"/>
      <c r="V18" s="230"/>
      <c r="W18" s="226"/>
    </row>
    <row r="19" spans="14:23" ht="12.75">
      <c r="N19" s="117"/>
      <c r="O19" s="56"/>
      <c r="P19" s="56"/>
      <c r="Q19" s="57">
        <f t="shared" si="1"/>
      </c>
      <c r="R19" s="228"/>
      <c r="S19" s="226"/>
      <c r="T19" s="228"/>
      <c r="U19" s="229"/>
      <c r="V19" s="230"/>
      <c r="W19" s="226"/>
    </row>
    <row r="20" spans="14:23" ht="13.5" thickBot="1">
      <c r="N20" s="118"/>
      <c r="O20" s="60"/>
      <c r="P20" s="60"/>
      <c r="Q20" s="61">
        <f t="shared" si="1"/>
      </c>
      <c r="R20" s="214"/>
      <c r="S20" s="215"/>
      <c r="T20" s="214"/>
      <c r="U20" s="215"/>
      <c r="V20" s="231"/>
      <c r="W20" s="229"/>
    </row>
    <row r="21" spans="1:23" ht="15.75" thickBot="1">
      <c r="A21" s="274" t="s">
        <v>50</v>
      </c>
      <c r="B21" s="276"/>
      <c r="D21" s="274" t="s">
        <v>51</v>
      </c>
      <c r="E21" s="276"/>
      <c r="G21" s="274" t="s">
        <v>58</v>
      </c>
      <c r="H21" s="275"/>
      <c r="I21" s="276"/>
      <c r="N21" s="119"/>
      <c r="O21" s="63"/>
      <c r="P21" s="63"/>
      <c r="Q21" s="64">
        <f t="shared" si="1"/>
      </c>
      <c r="R21" s="232"/>
      <c r="S21" s="233"/>
      <c r="T21" s="232"/>
      <c r="U21" s="233"/>
      <c r="V21" s="234"/>
      <c r="W21" s="233"/>
    </row>
    <row r="22" spans="1:2" ht="13.5" thickBot="1">
      <c r="A22" s="104" t="s">
        <v>11</v>
      </c>
      <c r="B22" s="65"/>
    </row>
    <row r="23" spans="4:9" ht="15">
      <c r="D23" s="110" t="s">
        <v>3</v>
      </c>
      <c r="E23" s="113"/>
      <c r="G23" s="296" t="s">
        <v>80</v>
      </c>
      <c r="H23" s="297"/>
      <c r="I23" s="67" t="s">
        <v>35</v>
      </c>
    </row>
    <row r="24" spans="4:23" ht="18">
      <c r="D24" s="223" t="s">
        <v>4</v>
      </c>
      <c r="E24" s="224"/>
      <c r="G24" s="290" t="s">
        <v>52</v>
      </c>
      <c r="H24" s="291"/>
      <c r="I24" s="68" t="s">
        <v>55</v>
      </c>
      <c r="N24" s="271" t="s">
        <v>78</v>
      </c>
      <c r="O24" s="272"/>
      <c r="P24" s="272"/>
      <c r="Q24" s="272"/>
      <c r="R24" s="272"/>
      <c r="S24" s="272"/>
      <c r="T24" s="272"/>
      <c r="U24" s="272"/>
      <c r="V24" s="272"/>
      <c r="W24" s="273"/>
    </row>
    <row r="25" spans="4:9" ht="12.75" customHeight="1" thickBot="1">
      <c r="D25" s="223" t="s">
        <v>5</v>
      </c>
      <c r="E25" s="224"/>
      <c r="G25" s="292" t="s">
        <v>53</v>
      </c>
      <c r="H25" s="293"/>
      <c r="I25" s="68" t="s">
        <v>56</v>
      </c>
    </row>
    <row r="26" spans="4:23" ht="12.75" customHeight="1" thickBot="1">
      <c r="D26" s="223" t="s">
        <v>6</v>
      </c>
      <c r="E26" s="224"/>
      <c r="G26" s="294" t="s">
        <v>54</v>
      </c>
      <c r="H26" s="295"/>
      <c r="I26" s="69" t="s">
        <v>57</v>
      </c>
      <c r="N26" s="251" t="s">
        <v>11</v>
      </c>
      <c r="O26" s="251" t="s">
        <v>18</v>
      </c>
      <c r="P26" s="251" t="s">
        <v>19</v>
      </c>
      <c r="Q26" s="251" t="s">
        <v>21</v>
      </c>
      <c r="R26" s="262" t="s">
        <v>15</v>
      </c>
      <c r="S26" s="263"/>
      <c r="T26" s="262" t="s">
        <v>14</v>
      </c>
      <c r="U26" s="263"/>
      <c r="V26" s="264" t="s">
        <v>12</v>
      </c>
      <c r="W26" s="263"/>
    </row>
    <row r="27" spans="4:25" ht="12.75" customHeight="1" thickBot="1">
      <c r="D27" s="112" t="s">
        <v>7</v>
      </c>
      <c r="E27" s="114"/>
      <c r="N27" s="252"/>
      <c r="O27" s="252"/>
      <c r="P27" s="252"/>
      <c r="Q27" s="252"/>
      <c r="R27" s="40" t="s">
        <v>9</v>
      </c>
      <c r="S27" s="41" t="s">
        <v>10</v>
      </c>
      <c r="T27" s="40" t="s">
        <v>9</v>
      </c>
      <c r="U27" s="41" t="s">
        <v>10</v>
      </c>
      <c r="V27" s="42" t="s">
        <v>9</v>
      </c>
      <c r="W27" s="43" t="s">
        <v>10</v>
      </c>
      <c r="Y27" s="66" t="s">
        <v>2</v>
      </c>
    </row>
    <row r="28" spans="4:25" ht="12.75" customHeight="1" thickBot="1">
      <c r="D28" s="111" t="s">
        <v>8</v>
      </c>
      <c r="E28" s="146"/>
      <c r="N28" s="48"/>
      <c r="O28" s="49"/>
      <c r="P28" s="49"/>
      <c r="Q28" s="50">
        <f aca="true" t="shared" si="3" ref="Q28:Q42">IF(N28="","",CHOOSE(LEN(N28),CONCATENATE("0",N28,"-",LEFT(O28,3),LEFT(P28,3)),CONCATENATE(N28,"-",LEFT(O28,3),LEFT(P28,3))))</f>
      </c>
      <c r="R28" s="225"/>
      <c r="S28" s="226"/>
      <c r="T28" s="225"/>
      <c r="U28" s="226"/>
      <c r="V28" s="227"/>
      <c r="W28" s="226"/>
      <c r="Y28" s="216">
        <f>IF(N28="","",N28+50)</f>
      </c>
    </row>
    <row r="29" spans="7:25" ht="12.75" customHeight="1" thickBot="1">
      <c r="G29" s="299" t="s">
        <v>59</v>
      </c>
      <c r="H29" s="300"/>
      <c r="I29" s="301"/>
      <c r="N29" s="55"/>
      <c r="O29" s="56"/>
      <c r="P29" s="56"/>
      <c r="Q29" s="57">
        <f t="shared" si="3"/>
      </c>
      <c r="R29" s="228"/>
      <c r="S29" s="229"/>
      <c r="T29" s="228"/>
      <c r="U29" s="229"/>
      <c r="V29" s="230"/>
      <c r="W29" s="229"/>
      <c r="Y29" s="216">
        <f aca="true" t="shared" si="4" ref="Y29:Y42">IF(N29="","",N29+50)</f>
      </c>
    </row>
    <row r="30" spans="14:25" ht="12.75" customHeight="1" thickBot="1">
      <c r="N30" s="55"/>
      <c r="O30" s="56"/>
      <c r="P30" s="56"/>
      <c r="Q30" s="57">
        <f t="shared" si="3"/>
      </c>
      <c r="R30" s="228"/>
      <c r="S30" s="229"/>
      <c r="T30" s="228"/>
      <c r="U30" s="229"/>
      <c r="V30" s="230"/>
      <c r="W30" s="229"/>
      <c r="Y30" s="216">
        <f t="shared" si="4"/>
      </c>
    </row>
    <row r="31" spans="7:25" ht="12.75" customHeight="1">
      <c r="G31" s="296" t="s">
        <v>60</v>
      </c>
      <c r="H31" s="297"/>
      <c r="I31" s="67" t="s">
        <v>33</v>
      </c>
      <c r="N31" s="55"/>
      <c r="O31" s="56"/>
      <c r="P31" s="56"/>
      <c r="Q31" s="57">
        <f t="shared" si="3"/>
      </c>
      <c r="R31" s="228"/>
      <c r="S31" s="229"/>
      <c r="T31" s="228"/>
      <c r="U31" s="229"/>
      <c r="V31" s="230"/>
      <c r="W31" s="229"/>
      <c r="Y31" s="216">
        <f t="shared" si="4"/>
      </c>
    </row>
    <row r="32" spans="7:25" ht="12.75" customHeight="1">
      <c r="G32" s="290" t="s">
        <v>61</v>
      </c>
      <c r="H32" s="291"/>
      <c r="I32" s="68" t="s">
        <v>20</v>
      </c>
      <c r="N32" s="55"/>
      <c r="O32" s="56"/>
      <c r="P32" s="56"/>
      <c r="Q32" s="57">
        <f t="shared" si="3"/>
      </c>
      <c r="R32" s="228"/>
      <c r="S32" s="229"/>
      <c r="T32" s="228"/>
      <c r="U32" s="229"/>
      <c r="V32" s="230"/>
      <c r="W32" s="229"/>
      <c r="Y32" s="216">
        <f t="shared" si="4"/>
      </c>
    </row>
    <row r="33" spans="7:25" ht="12.75" customHeight="1">
      <c r="G33" s="290" t="s">
        <v>62</v>
      </c>
      <c r="H33" s="291"/>
      <c r="I33" s="68" t="s">
        <v>79</v>
      </c>
      <c r="N33" s="55"/>
      <c r="O33" s="56"/>
      <c r="P33" s="56"/>
      <c r="Q33" s="57">
        <f t="shared" si="3"/>
      </c>
      <c r="R33" s="228"/>
      <c r="S33" s="229"/>
      <c r="T33" s="228"/>
      <c r="U33" s="229"/>
      <c r="V33" s="230"/>
      <c r="W33" s="229"/>
      <c r="Y33" s="216">
        <f t="shared" si="4"/>
      </c>
    </row>
    <row r="34" spans="7:25" ht="12.75" customHeight="1">
      <c r="G34" s="290" t="s">
        <v>63</v>
      </c>
      <c r="H34" s="291"/>
      <c r="I34" s="68" t="s">
        <v>34</v>
      </c>
      <c r="N34" s="55"/>
      <c r="O34" s="56"/>
      <c r="P34" s="56"/>
      <c r="Q34" s="57">
        <f t="shared" si="3"/>
      </c>
      <c r="R34" s="228"/>
      <c r="S34" s="229"/>
      <c r="T34" s="228"/>
      <c r="U34" s="229"/>
      <c r="V34" s="230"/>
      <c r="W34" s="229"/>
      <c r="Y34" s="216">
        <f t="shared" si="4"/>
      </c>
    </row>
    <row r="35" spans="7:25" ht="12.75" customHeight="1">
      <c r="G35" s="290" t="s">
        <v>64</v>
      </c>
      <c r="H35" s="291"/>
      <c r="I35" s="68" t="s">
        <v>47</v>
      </c>
      <c r="N35" s="55"/>
      <c r="O35" s="56"/>
      <c r="P35" s="56"/>
      <c r="Q35" s="57">
        <f t="shared" si="3"/>
      </c>
      <c r="R35" s="228"/>
      <c r="S35" s="229"/>
      <c r="T35" s="228"/>
      <c r="U35" s="229"/>
      <c r="V35" s="230"/>
      <c r="W35" s="229"/>
      <c r="Y35" s="216">
        <f t="shared" si="4"/>
      </c>
    </row>
    <row r="36" spans="7:25" ht="12.75" customHeight="1" thickBot="1">
      <c r="G36" s="302" t="s">
        <v>65</v>
      </c>
      <c r="H36" s="303"/>
      <c r="I36" s="69" t="s">
        <v>37</v>
      </c>
      <c r="N36" s="55"/>
      <c r="O36" s="56"/>
      <c r="P36" s="56"/>
      <c r="Q36" s="57">
        <f t="shared" si="3"/>
      </c>
      <c r="R36" s="228"/>
      <c r="S36" s="229"/>
      <c r="T36" s="228"/>
      <c r="U36" s="229"/>
      <c r="V36" s="230"/>
      <c r="W36" s="229"/>
      <c r="Y36" s="216">
        <f t="shared" si="4"/>
      </c>
    </row>
    <row r="37" spans="14:25" ht="12.75" customHeight="1">
      <c r="N37" s="55"/>
      <c r="O37" s="56"/>
      <c r="P37" s="56"/>
      <c r="Q37" s="57">
        <f t="shared" si="3"/>
      </c>
      <c r="R37" s="228"/>
      <c r="S37" s="229"/>
      <c r="T37" s="228"/>
      <c r="U37" s="229"/>
      <c r="V37" s="230"/>
      <c r="W37" s="229"/>
      <c r="Y37" s="216">
        <f t="shared" si="4"/>
      </c>
    </row>
    <row r="38" spans="14:25" ht="12.75" customHeight="1">
      <c r="N38" s="55"/>
      <c r="O38" s="56"/>
      <c r="P38" s="56"/>
      <c r="Q38" s="57">
        <f t="shared" si="3"/>
      </c>
      <c r="R38" s="228"/>
      <c r="S38" s="229"/>
      <c r="T38" s="228"/>
      <c r="U38" s="229"/>
      <c r="V38" s="230"/>
      <c r="W38" s="229"/>
      <c r="Y38" s="216">
        <f t="shared" si="4"/>
      </c>
    </row>
    <row r="39" spans="14:25" ht="12.75" customHeight="1">
      <c r="N39" s="55"/>
      <c r="O39" s="56"/>
      <c r="P39" s="56"/>
      <c r="Q39" s="57">
        <f t="shared" si="3"/>
      </c>
      <c r="R39" s="228"/>
      <c r="S39" s="229"/>
      <c r="T39" s="228"/>
      <c r="U39" s="229"/>
      <c r="V39" s="230"/>
      <c r="W39" s="229"/>
      <c r="Y39" s="216">
        <f t="shared" si="4"/>
      </c>
    </row>
    <row r="40" spans="14:25" ht="12.75" customHeight="1">
      <c r="N40" s="55"/>
      <c r="O40" s="56"/>
      <c r="P40" s="56"/>
      <c r="Q40" s="57">
        <f t="shared" si="3"/>
      </c>
      <c r="R40" s="228"/>
      <c r="S40" s="229"/>
      <c r="T40" s="228"/>
      <c r="U40" s="229"/>
      <c r="V40" s="230"/>
      <c r="W40" s="229"/>
      <c r="Y40" s="216">
        <f t="shared" si="4"/>
      </c>
    </row>
    <row r="41" spans="14:25" ht="12.75" customHeight="1">
      <c r="N41" s="60"/>
      <c r="O41" s="60"/>
      <c r="P41" s="60"/>
      <c r="Q41" s="61">
        <f t="shared" si="3"/>
      </c>
      <c r="R41" s="214"/>
      <c r="S41" s="215"/>
      <c r="T41" s="214"/>
      <c r="U41" s="215"/>
      <c r="V41" s="231"/>
      <c r="W41" s="229"/>
      <c r="Y41" s="216">
        <f t="shared" si="4"/>
      </c>
    </row>
    <row r="42" spans="14:25" ht="12.75" customHeight="1" thickBot="1">
      <c r="N42" s="63"/>
      <c r="O42" s="63"/>
      <c r="P42" s="63"/>
      <c r="Q42" s="64">
        <f t="shared" si="3"/>
      </c>
      <c r="R42" s="232"/>
      <c r="S42" s="233"/>
      <c r="T42" s="232"/>
      <c r="U42" s="233"/>
      <c r="V42" s="234"/>
      <c r="W42" s="233"/>
      <c r="Y42" s="216">
        <f t="shared" si="4"/>
      </c>
    </row>
    <row r="43" spans="1:21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1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spans="1:21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spans="1:21" ht="12.75" hidden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98" t="s">
        <v>85</v>
      </c>
      <c r="P46" s="298"/>
      <c r="Q46" s="38"/>
      <c r="R46" s="38"/>
      <c r="S46" s="38"/>
      <c r="T46" s="38"/>
      <c r="U46" s="38"/>
    </row>
    <row r="47" spans="1:21" ht="12.75" hidden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98" t="str">
        <f>CONCATENATE(I23,I24,I25,I26,I31,I32,I33,I34,I35,I36,"*")</f>
        <v>ALTVBRSMDE*</v>
      </c>
      <c r="P47" s="298"/>
      <c r="Q47" s="38"/>
      <c r="R47" s="38"/>
      <c r="S47" s="38"/>
      <c r="T47" s="38"/>
      <c r="U47" s="38"/>
    </row>
    <row r="48" spans="1:21" ht="12.75" hidden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66" t="s">
        <v>91</v>
      </c>
      <c r="P48" s="38"/>
      <c r="Q48" s="38"/>
      <c r="R48" s="38"/>
      <c r="S48" s="38"/>
      <c r="T48" s="38"/>
      <c r="U48" s="38"/>
    </row>
    <row r="49" spans="1:21" ht="12.75" hidden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66">
        <f>CONCATENATE(E23,E24,E25,E26,E27,E28)</f>
      </c>
      <c r="P49" s="38"/>
      <c r="Q49" s="38"/>
      <c r="R49" s="38"/>
      <c r="S49" s="38"/>
      <c r="T49" s="38"/>
      <c r="U49" s="38"/>
    </row>
    <row r="50" spans="1:21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1:21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1:21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21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1:21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1:21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1:21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1:21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1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1:21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spans="1:21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21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1:21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</sheetData>
  <sheetProtection password="BCB7" sheet="1" objects="1" scenarios="1"/>
  <mergeCells count="49">
    <mergeCell ref="G24:H24"/>
    <mergeCell ref="O46:P46"/>
    <mergeCell ref="O47:P47"/>
    <mergeCell ref="G29:I29"/>
    <mergeCell ref="G31:H31"/>
    <mergeCell ref="G36:H36"/>
    <mergeCell ref="G33:H33"/>
    <mergeCell ref="G34:H34"/>
    <mergeCell ref="G35:H35"/>
    <mergeCell ref="Q26:Q27"/>
    <mergeCell ref="A1:B1"/>
    <mergeCell ref="D1:E1"/>
    <mergeCell ref="F1:H1"/>
    <mergeCell ref="G32:H32"/>
    <mergeCell ref="G25:H25"/>
    <mergeCell ref="G26:H26"/>
    <mergeCell ref="A21:B21"/>
    <mergeCell ref="D21:E21"/>
    <mergeCell ref="G23:H23"/>
    <mergeCell ref="O5:O6"/>
    <mergeCell ref="T26:U26"/>
    <mergeCell ref="V26:W26"/>
    <mergeCell ref="R26:S26"/>
    <mergeCell ref="I1:N1"/>
    <mergeCell ref="P1:S1"/>
    <mergeCell ref="T1:U1"/>
    <mergeCell ref="V1:W1"/>
    <mergeCell ref="O26:O27"/>
    <mergeCell ref="P26:P27"/>
    <mergeCell ref="Q5:Q6"/>
    <mergeCell ref="V5:W5"/>
    <mergeCell ref="N3:W3"/>
    <mergeCell ref="A3:L3"/>
    <mergeCell ref="N24:W24"/>
    <mergeCell ref="G21:I21"/>
    <mergeCell ref="A6:F6"/>
    <mergeCell ref="G6:L6"/>
    <mergeCell ref="A5:L5"/>
    <mergeCell ref="N5:N6"/>
    <mergeCell ref="N26:N27"/>
    <mergeCell ref="A11:F11"/>
    <mergeCell ref="G11:L11"/>
    <mergeCell ref="A10:L10"/>
    <mergeCell ref="T5:U5"/>
    <mergeCell ref="R5:S5"/>
    <mergeCell ref="A16:F16"/>
    <mergeCell ref="G16:L16"/>
    <mergeCell ref="A15:L15"/>
    <mergeCell ref="P5:P6"/>
  </mergeCells>
  <dataValidations count="18">
    <dataValidation type="whole" allowBlank="1" showInputMessage="1" showErrorMessage="1" promptTitle="ADDENDO FORMULA" prompt="0 = Non influisce sulla formula&#10;1 = Addendo positivo&#10;-1 = Addendo negativo" errorTitle="VALORE ILLEGALE" error="La cella può assumere solo i valori: -1, 0, 1" sqref="A8:L8 A13:L13 G18:K18 A18:E18">
      <formula1>-1</formula1>
      <formula2>1</formula2>
    </dataValidation>
    <dataValidation allowBlank="1" showInputMessage="1" showErrorMessage="1" promptTitle="NUMERO DI MAGLIA" prompt="Indicare il numero di maglia del giocatore." sqref="N5:N6 N26:N27"/>
    <dataValidation allowBlank="1" showInputMessage="1" showErrorMessage="1" promptTitle="COGNOME" prompt="Indicare il cognome del giocatore." sqref="O5:O6 O26:O27"/>
    <dataValidation allowBlank="1" showInputMessage="1" showErrorMessage="1" promptTitle="NOME" prompt="Indicare il nome del giocatore." sqref="P5:P6 P26:P27"/>
    <dataValidation allowBlank="1" showInputMessage="1" showErrorMessage="1" promptTitle="SIGLA" prompt="Sigla generata dal programma ed utilizzata nel resoconto scout." sqref="Q5:Q6 Q26:Q27"/>
    <dataValidation type="whole" allowBlank="1" showInputMessage="1" showErrorMessage="1" errorTitle="VALORE ILLEGALE" error="Occorre immetere un numero compreso tra 1 e 49." sqref="N28:N42">
      <formula1>1</formula1>
      <formula2>49</formula2>
    </dataValidation>
    <dataValidation type="whole" allowBlank="1" showInputMessage="1" showErrorMessage="1" promptTitle="NUMERO MINIMO DI COLPI" prompt="Numero di colpi oltre al quale i parametri vengono considerati." errorTitle="VALORE ERRATO O ILLEGALE" error="Il numero minimo di colpi deve essere compreso tra 1 e 5." sqref="B22">
      <formula1>1</formula1>
      <formula2>5</formula2>
    </dataValidation>
    <dataValidation type="textLength" operator="lessThanOrEqual" allowBlank="1" showInputMessage="1" showErrorMessage="1" promptTitle="SQUADRA B" prompt="Inserire il nome della squadra B (MAX 25 caratteri)." errorTitle="NOME TROPPO LUNGO!" error="Ridurre il nome a soli 25 caratteri." sqref="P1:S1">
      <formula1>25</formula1>
    </dataValidation>
    <dataValidation type="textLength" operator="lessThanOrEqual" allowBlank="1" showInputMessage="1" showErrorMessage="1" promptTitle="SQUADRA A" prompt="Inserire il nome della squadra A (MAX 25 caratteri)." errorTitle="NOME TROPPO LUNGO!" error="Ridurre il nome a soli 25 caratteri." sqref="I1:N1">
      <formula1>25</formula1>
    </dataValidation>
    <dataValidation allowBlank="1" showInputMessage="1" showErrorMessage="1" promptTitle="DATA" prompt="Inserire la data dell'incontro." sqref="F1:H1"/>
    <dataValidation type="whole" operator="greaterThan" allowBlank="1" showInputMessage="1" showErrorMessage="1" promptTitle="NUMERO DELLA GARA" prompt="Inserire il numero della giornata." errorTitle="NUMERO ILLEGALE" error="Il valore immesso è illegale o non è positivo." sqref="C1">
      <formula1>0</formula1>
    </dataValidation>
    <dataValidation type="custom" operator="equal" allowBlank="1" showInputMessage="1" showErrorMessage="1" promptTitle="TASTO CORRISPONDENTE" prompt="Inserire il tasto utilizzato per il simbolo. Sono esclusi:&#10;- Numeri&#10;- B,R,S,M,D (Fondamentali)&#10;- A,L,T,V (Varianti)&#10;- * Carattere speciale" errorTitle="CARATTERE ILLEGALE" error="Il tasto indicato non può essere usato." sqref="E23:E28">
      <formula1>AND(LEN(E23)=1,NOT(ISNUMBER(E23)),ISERROR(SEARCH(E23,$O$47)))</formula1>
    </dataValidation>
    <dataValidation allowBlank="1" showInputMessage="1" showErrorMessage="1" promptTitle="CARATTERI SPECIALI" prompt="Caratteri non utilizzabili come tasti utente." sqref="O46:P46"/>
    <dataValidation type="whole" allowBlank="1" showErrorMessage="1" errorTitle="VALORE ILLEGALE" error="Occorre immetere un numero compreso tra 1 e 49." sqref="N8:N21">
      <formula1>1</formula1>
      <formula2>49</formula2>
    </dataValidation>
    <dataValidation type="whole" allowBlank="1" showErrorMessage="1" errorTitle="VALORE ILLEGALE" error="Occorre immetere un numero compreso tra 1 e 49." sqref="N7">
      <formula1>1</formula1>
      <formula2>49</formula2>
    </dataValidation>
    <dataValidation type="decimal" allowBlank="1" showInputMessage="1" showErrorMessage="1" promptTitle="EFFICIENZA DEL FONDAMENTALE" prompt="Valore di efficienza richiesto al giocatore nel fondamentale corrispondente." errorTitle="VALORE ILLEGALE" error="L'efficienza deve essere un numero compreso tra -100,0 e 100,0." sqref="S7:S21 U7:U21 W7:W21 S28:S42 U28:U42 W28:W42">
      <formula1>-100</formula1>
      <formula2>100</formula2>
    </dataValidation>
    <dataValidation allowBlank="1" showInputMessage="1" showErrorMessage="1" promptTitle="POSITIVITA' DEL FONDAMENTALE" prompt="Valore di positività richiesto al giocatore per il fondamentale corrispodente." errorTitle="VALORE ILLEGALE" error="Il parametro di positività deve essere un numero compreso tra 0,0 e 100,0." sqref="R7:R21 T7:T21 V7:V21 R28:R42 T28:T42 V28:V42"/>
    <dataValidation allowBlank="1" showInputMessage="1" showErrorMessage="1" promptTitle="MAGLIE CON + 50" prompt="Numeri di maglia con + 50." sqref="Y27"/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56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Q235"/>
  <sheetViews>
    <sheetView zoomScale="85" zoomScaleNormal="85" zoomScalePageLayoutView="0" workbookViewId="0" topLeftCell="C1">
      <selection activeCell="V30" sqref="V30"/>
    </sheetView>
  </sheetViews>
  <sheetFormatPr defaultColWidth="10.75390625" defaultRowHeight="12.75"/>
  <cols>
    <col min="1" max="1" width="4.875" style="2" customWidth="1"/>
    <col min="2" max="2" width="12.00390625" style="2" customWidth="1"/>
    <col min="3" max="22" width="7.00390625" style="2" customWidth="1"/>
    <col min="23" max="24" width="7.125" style="2" customWidth="1"/>
    <col min="25" max="25" width="1.00390625" style="2" customWidth="1"/>
    <col min="26" max="26" width="8.375" style="92" customWidth="1"/>
    <col min="27" max="27" width="16.00390625" style="94" customWidth="1"/>
    <col min="28" max="28" width="4.875" style="77" customWidth="1"/>
    <col min="29" max="33" width="42.375" style="122" hidden="1" customWidth="1"/>
    <col min="34" max="34" width="4.875" style="77" hidden="1" customWidth="1"/>
    <col min="35" max="36" width="10.75390625" style="77" hidden="1" customWidth="1"/>
    <col min="37" max="37" width="25.75390625" style="77" hidden="1" customWidth="1"/>
    <col min="38" max="43" width="10.75390625" style="123" hidden="1" customWidth="1"/>
    <col min="44" max="44" width="10.75390625" style="123" customWidth="1"/>
    <col min="45" max="16384" width="10.75390625" style="38" customWidth="1"/>
  </cols>
  <sheetData>
    <row r="1" spans="1:43" ht="20.25" thickBot="1">
      <c r="A1" s="285" t="s">
        <v>67</v>
      </c>
      <c r="B1" s="286"/>
      <c r="C1" s="70">
        <f>IF(Parametri!C1="","",Parametri!C1)</f>
      </c>
      <c r="D1" s="285" t="s">
        <v>68</v>
      </c>
      <c r="E1" s="286"/>
      <c r="F1" s="313">
        <f>IF(Parametri!F1="","",Parametri!F1)</f>
      </c>
      <c r="G1" s="314"/>
      <c r="H1" s="315"/>
      <c r="I1" s="316">
        <f>IF(Parametri!I1="","",Parametri!I1)</f>
      </c>
      <c r="J1" s="317"/>
      <c r="K1" s="317"/>
      <c r="L1" s="317"/>
      <c r="M1" s="317"/>
      <c r="N1" s="318"/>
      <c r="O1" s="108" t="s">
        <v>48</v>
      </c>
      <c r="P1" s="319">
        <f>IF(Parametri!P1="","",Parametri!P1)</f>
      </c>
      <c r="Q1" s="320"/>
      <c r="R1" s="320"/>
      <c r="S1" s="320"/>
      <c r="T1" s="320"/>
      <c r="U1" s="321"/>
      <c r="V1" s="109" t="s">
        <v>45</v>
      </c>
      <c r="W1" s="307">
        <f>IF(Parametri!V1="","",Parametri!V1)</f>
      </c>
      <c r="X1" s="308"/>
      <c r="Z1" s="72" t="s">
        <v>11</v>
      </c>
      <c r="AA1" s="73" t="s">
        <v>46</v>
      </c>
      <c r="AC1" s="211">
        <v>1</v>
      </c>
      <c r="AD1" s="211">
        <v>2</v>
      </c>
      <c r="AE1" s="211">
        <v>3</v>
      </c>
      <c r="AF1" s="211">
        <v>4</v>
      </c>
      <c r="AG1" s="211">
        <v>5</v>
      </c>
      <c r="AI1" s="77" t="s">
        <v>23</v>
      </c>
      <c r="AJ1" s="77" t="s">
        <v>24</v>
      </c>
      <c r="AK1" s="77" t="s">
        <v>25</v>
      </c>
      <c r="AL1" s="212"/>
      <c r="AM1" s="212" t="s">
        <v>26</v>
      </c>
      <c r="AN1" s="212" t="s">
        <v>27</v>
      </c>
      <c r="AO1" s="212" t="s">
        <v>28</v>
      </c>
      <c r="AP1" s="212" t="s">
        <v>29</v>
      </c>
      <c r="AQ1" s="212" t="s">
        <v>30</v>
      </c>
    </row>
    <row r="2" spans="1:43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74"/>
      <c r="Z2" s="75">
        <f>AK7</f>
        <v>1</v>
      </c>
      <c r="AA2" s="76">
        <f aca="true" ca="1" t="shared" si="0" ref="AA2:AA41">IF(INDIRECT(CONCATENATE(LEFT($AK$4,2),Z2+1))="","",INDIRECT(CONCATENATE(LEFT($AK$4,2),Z2+1)))</f>
      </c>
      <c r="AI2" s="77">
        <v>1</v>
      </c>
      <c r="AJ2" s="77">
        <v>1</v>
      </c>
      <c r="AK2" s="77" t="str">
        <f>IF(AI2=0,"AC2:AG1001",CHOOSE(AI2,"AC2:AC1001","AD2:AD1001","AE2:AE1001","AF2:AF1001","AG2:AG1001"))</f>
        <v>AC2:AC1001</v>
      </c>
      <c r="AL2" s="77"/>
      <c r="AM2" s="123">
        <v>1</v>
      </c>
      <c r="AN2" s="123">
        <v>1</v>
      </c>
      <c r="AO2" s="123">
        <v>1</v>
      </c>
      <c r="AP2" s="123">
        <v>1</v>
      </c>
      <c r="AQ2" s="123">
        <v>1</v>
      </c>
    </row>
    <row r="3" spans="1:37" ht="18" customHeight="1" thickBot="1">
      <c r="A3" s="324" t="s">
        <v>66</v>
      </c>
      <c r="B3" s="325"/>
      <c r="C3" s="325"/>
      <c r="D3" s="325"/>
      <c r="E3" s="325"/>
      <c r="F3" s="325"/>
      <c r="G3" s="325"/>
      <c r="H3" s="326"/>
      <c r="I3" s="327">
        <f>IF(U3="B",IF(Parametri!P1="","",Parametri!P1),IF(Parametri!I1="","",Parametri!I1))</f>
      </c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9"/>
      <c r="U3" s="96" t="s">
        <v>35</v>
      </c>
      <c r="Z3" s="5">
        <f>Z2+1</f>
        <v>2</v>
      </c>
      <c r="AA3" s="78">
        <f ca="1" t="shared" si="0"/>
      </c>
      <c r="AK3" s="77" t="s">
        <v>31</v>
      </c>
    </row>
    <row r="4" spans="1:37" ht="13.5" customHeight="1" thickBot="1">
      <c r="A4" s="7"/>
      <c r="B4" s="7"/>
      <c r="C4" s="7"/>
      <c r="D4" s="7"/>
      <c r="E4" s="7"/>
      <c r="F4" s="7"/>
      <c r="G4" s="7"/>
      <c r="H4" s="7"/>
      <c r="I4" s="7"/>
      <c r="J4" s="11"/>
      <c r="K4" s="7"/>
      <c r="L4" s="7"/>
      <c r="M4" s="7"/>
      <c r="N4" s="7"/>
      <c r="O4" s="7"/>
      <c r="P4" s="7"/>
      <c r="Q4" s="7"/>
      <c r="R4" s="7"/>
      <c r="S4" s="7"/>
      <c r="T4" s="7"/>
      <c r="Z4" s="5">
        <f aca="true" t="shared" si="1" ref="Z4:Z41">Z3+1</f>
        <v>3</v>
      </c>
      <c r="AA4" s="78">
        <f ca="1" t="shared" si="0"/>
      </c>
      <c r="AK4" s="77" t="str">
        <f>CHOOSE(AJ2,"AC2:AC1001","AD2:AD1001","AE2:AE1001","AF2:AF1001","AG2:AG1001")</f>
        <v>AC2:AC1001</v>
      </c>
    </row>
    <row r="5" spans="1:27" ht="13.5" customHeight="1" thickBot="1">
      <c r="A5" s="309" t="s">
        <v>11</v>
      </c>
      <c r="B5" s="311" t="s">
        <v>21</v>
      </c>
      <c r="C5" s="95" t="s">
        <v>33</v>
      </c>
      <c r="D5" s="220" t="s">
        <v>69</v>
      </c>
      <c r="E5" s="39"/>
      <c r="F5" s="39"/>
      <c r="G5" s="39"/>
      <c r="H5" s="39"/>
      <c r="I5" s="39"/>
      <c r="J5" s="39"/>
      <c r="K5" s="218">
        <f>AN14</f>
      </c>
      <c r="L5" s="95" t="s">
        <v>20</v>
      </c>
      <c r="M5" s="220" t="s">
        <v>70</v>
      </c>
      <c r="N5" s="39"/>
      <c r="O5" s="39"/>
      <c r="P5" s="39"/>
      <c r="Q5" s="39"/>
      <c r="R5" s="39"/>
      <c r="S5" s="39"/>
      <c r="T5" s="218">
        <f>AO14</f>
      </c>
      <c r="U5" s="222" t="s">
        <v>37</v>
      </c>
      <c r="Y5" s="79"/>
      <c r="Z5" s="5">
        <f t="shared" si="1"/>
        <v>4</v>
      </c>
      <c r="AA5" s="78">
        <f ca="1" t="shared" si="0"/>
      </c>
    </row>
    <row r="6" spans="1:37" ht="13.5" customHeight="1" thickBot="1">
      <c r="A6" s="310"/>
      <c r="B6" s="312"/>
      <c r="C6" s="24" t="str">
        <f>Parametri!A7</f>
        <v>#</v>
      </c>
      <c r="D6" s="25" t="s">
        <v>7</v>
      </c>
      <c r="E6" s="25" t="s">
        <v>4</v>
      </c>
      <c r="F6" s="25" t="s">
        <v>5</v>
      </c>
      <c r="G6" s="25" t="s">
        <v>6</v>
      </c>
      <c r="H6" s="97" t="str">
        <f>Parametri!F7</f>
        <v>=</v>
      </c>
      <c r="I6" s="238" t="s">
        <v>11</v>
      </c>
      <c r="J6" s="237" t="s">
        <v>9</v>
      </c>
      <c r="K6" s="236" t="s">
        <v>10</v>
      </c>
      <c r="L6" s="35" t="str">
        <f>C6</f>
        <v>#</v>
      </c>
      <c r="M6" s="25" t="s">
        <v>4</v>
      </c>
      <c r="N6" s="25" t="s">
        <v>5</v>
      </c>
      <c r="O6" s="25" t="s">
        <v>6</v>
      </c>
      <c r="P6" s="25" t="s">
        <v>7</v>
      </c>
      <c r="Q6" s="97" t="str">
        <f>H6</f>
        <v>=</v>
      </c>
      <c r="R6" s="238" t="str">
        <f>I6</f>
        <v>N</v>
      </c>
      <c r="S6" s="237" t="str">
        <f>J6</f>
        <v>POS</v>
      </c>
      <c r="T6" s="236" t="str">
        <f>K6</f>
        <v>EFF</v>
      </c>
      <c r="U6" s="221" t="s">
        <v>8</v>
      </c>
      <c r="W6" s="36" t="s">
        <v>22</v>
      </c>
      <c r="Y6" s="80"/>
      <c r="Z6" s="5">
        <f t="shared" si="1"/>
        <v>5</v>
      </c>
      <c r="AA6" s="78">
        <f ca="1" t="shared" si="0"/>
      </c>
      <c r="AK6" s="77" t="s">
        <v>36</v>
      </c>
    </row>
    <row r="7" spans="1:37" ht="13.5" customHeight="1">
      <c r="A7" s="3">
        <f>IF($U$3="A",IF(Parametri!N7="","",Parametri!N7),IF(Parametri!N28="","",Parametri!N28))</f>
      </c>
      <c r="B7" s="14">
        <f>IF($U$3="A",IF(Parametri!Q7="","",Parametri!Q7),IF(Parametri!Q28="","",Parametri!Q28))</f>
      </c>
      <c r="C7" s="3">
        <f aca="true" ca="1" t="shared" si="2" ref="C7:C21">IF($A7="","",COUNTIF(INDIRECT($AK$2),CONCATENATE($A7+$AK$10,$C$5,IF($K$5="","*",$K$5),C$6)))</f>
      </c>
      <c r="D7" s="4">
        <f aca="true" ca="1" t="shared" si="3" ref="D7:H21">IF($A7="","",COUNTIF(INDIRECT($AK$2),CONCATENATE($A7+$AK$10,$C$5,IF($K$5="","*",$K$5),D$6)))</f>
      </c>
      <c r="E7" s="4">
        <f ca="1" t="shared" si="3"/>
      </c>
      <c r="F7" s="4">
        <f ca="1" t="shared" si="3"/>
      </c>
      <c r="G7" s="4">
        <f ca="1" t="shared" si="3"/>
      </c>
      <c r="H7" s="98">
        <f ca="1" t="shared" si="3"/>
      </c>
      <c r="I7" s="239">
        <f>IF(SUM(C7:H7)=0,"",SUM(C7:H7))</f>
      </c>
      <c r="J7" s="8">
        <f>IF(OR($I7="",$I7&lt;Parametri!$B$22),"",SUM($C7*Parametri!A$8,$D7*Parametri!B$8,$E7*Parametri!C$8,$F7*Parametri!D$8,$G7*Parametri!E$8,$H7*Parametri!F$8)*100/$I7)</f>
      </c>
      <c r="K7" s="217">
        <f>IF(OR($I7="",$I7&lt;Parametri!$B$22),"",SUM($C7*Parametri!G$8,$D7*Parametri!H$8,$E7*Parametri!I$8,$F7*Parametri!J$8,$G7*Parametri!K$8,$H7*Parametri!L$8)*100/$I7)</f>
      </c>
      <c r="L7" s="12">
        <f aca="true" ca="1" t="shared" si="4" ref="L7:L21">IF($A7="","",COUNTIF(INDIRECT($AK$2),CONCATENATE($A7+$AK$10,$L$5,IF($T$5="","*",$T$5),L$6)))</f>
      </c>
      <c r="M7" s="4">
        <f aca="true" ca="1" t="shared" si="5" ref="M7:Q21">IF($A7="","",COUNTIF(INDIRECT($AK$2),CONCATENATE($A7+$AK$10,$L$5,IF($T$5="","*",$T$5),M$6)))</f>
      </c>
      <c r="N7" s="4">
        <f ca="1" t="shared" si="5"/>
      </c>
      <c r="O7" s="4">
        <f ca="1" t="shared" si="5"/>
      </c>
      <c r="P7" s="4">
        <f ca="1" t="shared" si="5"/>
      </c>
      <c r="Q7" s="98">
        <f ca="1" t="shared" si="5"/>
      </c>
      <c r="R7" s="239">
        <f>IF(SUM(L7:Q7)=0,"",SUM(L7:Q7))</f>
      </c>
      <c r="S7" s="8">
        <f>IF(OR($R7="",$R7&lt;Parametri!$B$22),"",SUM($L7*Parametri!A$13,$M7*Parametri!B$13,$N7*Parametri!C$13,$O7*Parametri!D$13,$P7*Parametri!E$13,$Q7*Parametri!F$13)*100/$R7)</f>
      </c>
      <c r="T7" s="115">
        <f>IF(OR($R7="",$R7&lt;=Parametri!$B$22),"",SUM($L7*Parametri!G$13,$M7*Parametri!H$13,$N7*Parametri!I$13,$O7*Parametri!J$13,$P7*Parametri!K$13,$Q7*Parametri!L$13)*100/$R7)</f>
      </c>
      <c r="U7" s="81">
        <f ca="1">IF($A7="","",COUNTIF(INDIRECT($AK$2),CONCATENATE($A7+$AK$10,U$5,U$6)))</f>
      </c>
      <c r="W7" s="304">
        <f>IF(AI2=0,"T",AI2)</f>
        <v>1</v>
      </c>
      <c r="Y7" s="80"/>
      <c r="Z7" s="5">
        <f t="shared" si="1"/>
        <v>6</v>
      </c>
      <c r="AA7" s="78">
        <f ca="1" t="shared" si="0"/>
      </c>
      <c r="AK7" s="77">
        <v>1</v>
      </c>
    </row>
    <row r="8" spans="1:27" ht="13.5" customHeight="1">
      <c r="A8" s="5">
        <f>IF($U$3="A",IF(Parametri!N8="","",Parametri!N8),IF(Parametri!N29="","",Parametri!N29))</f>
      </c>
      <c r="B8" s="15">
        <f>IF($U$3="A",IF(Parametri!Q8="","",Parametri!Q8),IF(Parametri!Q29="","",Parametri!Q29))</f>
      </c>
      <c r="C8" s="5">
        <f ca="1" t="shared" si="2"/>
      </c>
      <c r="D8" s="6">
        <f ca="1" t="shared" si="3"/>
      </c>
      <c r="E8" s="6">
        <f ca="1" t="shared" si="3"/>
      </c>
      <c r="F8" s="6">
        <f ca="1" t="shared" si="3"/>
      </c>
      <c r="G8" s="6">
        <f ca="1" t="shared" si="3"/>
      </c>
      <c r="H8" s="99">
        <f ca="1" t="shared" si="3"/>
      </c>
      <c r="I8" s="240">
        <f aca="true" t="shared" si="6" ref="I8:I21">IF(SUM(C8:H8)=0,"",SUM(C8:H8))</f>
      </c>
      <c r="J8" s="8">
        <f>IF(OR($I8="",$I8&lt;Parametri!$B$22),"",SUM($C8*Parametri!A$8,$D8*Parametri!B$8,$E8*Parametri!C$8,$F8*Parametri!D$8,$G8*Parametri!E$8,$H8*Parametri!F$8)*100/$I8)</f>
      </c>
      <c r="K8" s="217">
        <f>IF(OR($I8="",$I8&lt;Parametri!$B$22),"",SUM($C8*Parametri!G$8,$D8*Parametri!H$8,$E8*Parametri!I$8,$F8*Parametri!J$8,$G8*Parametri!K$8,$H8*Parametri!L$8)*100/$I8)</f>
      </c>
      <c r="L8" s="13">
        <f ca="1" t="shared" si="4"/>
      </c>
      <c r="M8" s="6">
        <f ca="1" t="shared" si="5"/>
      </c>
      <c r="N8" s="6">
        <f ca="1" t="shared" si="5"/>
      </c>
      <c r="O8" s="6">
        <f ca="1" t="shared" si="5"/>
      </c>
      <c r="P8" s="6">
        <f ca="1" t="shared" si="5"/>
      </c>
      <c r="Q8" s="99">
        <f ca="1" t="shared" si="5"/>
      </c>
      <c r="R8" s="240">
        <f aca="true" t="shared" si="7" ref="R8:R21">IF(SUM(L8:Q8)=0,"",SUM(L8:Q8))</f>
      </c>
      <c r="S8" s="8">
        <f>IF(OR($R8="",$R8&lt;Parametri!$B$22),"",SUM($L8*Parametri!A$13,$M8*Parametri!B$13,$N8*Parametri!C$13,$O8*Parametri!D$13,$P8*Parametri!E$13,$Q8*Parametri!F$13)*100/$R8)</f>
      </c>
      <c r="T8" s="115">
        <f>IF(OR($R8="",$R8&lt;=Parametri!$B$22),"",SUM($L8*Parametri!G$13,$M8*Parametri!H$13,$N8*Parametri!I$13,$O8*Parametri!J$13,$P8*Parametri!K$13,$Q8*Parametri!L$13)*100/$R8)</f>
      </c>
      <c r="U8" s="82">
        <f aca="true" ca="1" t="shared" si="8" ref="U8:U21">IF($A8="","",COUNTIF(INDIRECT($AK$2),CONCATENATE($A8+$AK$10,U$5,U$6)))</f>
      </c>
      <c r="W8" s="305"/>
      <c r="Y8" s="80"/>
      <c r="Z8" s="5">
        <f t="shared" si="1"/>
        <v>7</v>
      </c>
      <c r="AA8" s="78">
        <f ca="1" t="shared" si="0"/>
      </c>
    </row>
    <row r="9" spans="1:37" ht="13.5" customHeight="1" thickBot="1">
      <c r="A9" s="5">
        <f>IF($U$3="A",IF(Parametri!N9="","",Parametri!N9),IF(Parametri!N30="","",Parametri!N30))</f>
      </c>
      <c r="B9" s="15">
        <f>IF($U$3="A",IF(Parametri!Q9="","",Parametri!Q9),IF(Parametri!Q30="","",Parametri!Q30))</f>
      </c>
      <c r="C9" s="5">
        <f ca="1" t="shared" si="2"/>
      </c>
      <c r="D9" s="6">
        <f ca="1" t="shared" si="3"/>
      </c>
      <c r="E9" s="6">
        <f ca="1" t="shared" si="3"/>
      </c>
      <c r="F9" s="6">
        <f ca="1" t="shared" si="3"/>
      </c>
      <c r="G9" s="6">
        <f ca="1" t="shared" si="3"/>
      </c>
      <c r="H9" s="99">
        <f ca="1" t="shared" si="3"/>
      </c>
      <c r="I9" s="240">
        <f t="shared" si="6"/>
      </c>
      <c r="J9" s="8">
        <f>IF(OR($I9="",$I9&lt;Parametri!$B$22),"",SUM($C9*Parametri!A$8,$D9*Parametri!B$8,$E9*Parametri!C$8,$F9*Parametri!D$8,$G9*Parametri!E$8,$H9*Parametri!F$8)*100/$I9)</f>
      </c>
      <c r="K9" s="217">
        <f>IF(OR($I9="",$I9&lt;Parametri!$B$22),"",SUM($C9*Parametri!G$8,$D9*Parametri!H$8,$E9*Parametri!I$8,$F9*Parametri!J$8,$G9*Parametri!K$8,$H9*Parametri!L$8)*100/$I9)</f>
      </c>
      <c r="L9" s="13">
        <f ca="1" t="shared" si="4"/>
      </c>
      <c r="M9" s="6">
        <f ca="1" t="shared" si="5"/>
      </c>
      <c r="N9" s="6">
        <f ca="1" t="shared" si="5"/>
      </c>
      <c r="O9" s="6">
        <f ca="1" t="shared" si="5"/>
      </c>
      <c r="P9" s="6">
        <f ca="1" t="shared" si="5"/>
      </c>
      <c r="Q9" s="99">
        <f ca="1" t="shared" si="5"/>
      </c>
      <c r="R9" s="240">
        <f t="shared" si="7"/>
      </c>
      <c r="S9" s="8">
        <f>IF(OR($R9="",$R9&lt;Parametri!$B$22),"",SUM($L9*Parametri!A$13,$M9*Parametri!B$13,$N9*Parametri!C$13,$O9*Parametri!D$13,$P9*Parametri!E$13,$Q9*Parametri!F$13)*100/$R9)</f>
      </c>
      <c r="T9" s="115">
        <f>IF(OR($R9="",$R9&lt;=Parametri!$B$22),"",SUM($L9*Parametri!G$13,$M9*Parametri!H$13,$N9*Parametri!I$13,$O9*Parametri!J$13,$P9*Parametri!K$13,$Q9*Parametri!L$13)*100/$R9)</f>
      </c>
      <c r="U9" s="82">
        <f ca="1" t="shared" si="8"/>
      </c>
      <c r="W9" s="306"/>
      <c r="Y9" s="80"/>
      <c r="Z9" s="5">
        <f t="shared" si="1"/>
        <v>8</v>
      </c>
      <c r="AA9" s="78">
        <f ca="1" t="shared" si="0"/>
      </c>
      <c r="AK9" s="77" t="s">
        <v>76</v>
      </c>
    </row>
    <row r="10" spans="1:37" ht="13.5" customHeight="1">
      <c r="A10" s="5">
        <f>IF($U$3="A",IF(Parametri!N10="","",Parametri!N10),IF(Parametri!N31="","",Parametri!N31))</f>
      </c>
      <c r="B10" s="15">
        <f>IF($U$3="A",IF(Parametri!Q10="","",Parametri!Q10),IF(Parametri!Q31="","",Parametri!Q31))</f>
      </c>
      <c r="C10" s="5">
        <f ca="1" t="shared" si="2"/>
      </c>
      <c r="D10" s="6">
        <f ca="1" t="shared" si="3"/>
      </c>
      <c r="E10" s="6">
        <f ca="1" t="shared" si="3"/>
      </c>
      <c r="F10" s="6">
        <f ca="1" t="shared" si="3"/>
      </c>
      <c r="G10" s="6">
        <f ca="1" t="shared" si="3"/>
      </c>
      <c r="H10" s="99">
        <f ca="1" t="shared" si="3"/>
      </c>
      <c r="I10" s="240">
        <f t="shared" si="6"/>
      </c>
      <c r="J10" s="8">
        <f>IF(OR($I10="",$I10&lt;Parametri!$B$22),"",SUM($C10*Parametri!A$8,$D10*Parametri!B$8,$E10*Parametri!C$8,$F10*Parametri!D$8,$G10*Parametri!E$8,$H10*Parametri!F$8)*100/$I10)</f>
      </c>
      <c r="K10" s="217">
        <f>IF(OR($I10="",$I10&lt;Parametri!$B$22),"",SUM($C10*Parametri!G$8,$D10*Parametri!H$8,$E10*Parametri!I$8,$F10*Parametri!J$8,$G10*Parametri!K$8,$H10*Parametri!L$8)*100/$I10)</f>
      </c>
      <c r="L10" s="13">
        <f ca="1" t="shared" si="4"/>
      </c>
      <c r="M10" s="6">
        <f ca="1" t="shared" si="5"/>
      </c>
      <c r="N10" s="6">
        <f ca="1" t="shared" si="5"/>
      </c>
      <c r="O10" s="6">
        <f ca="1" t="shared" si="5"/>
      </c>
      <c r="P10" s="6">
        <f ca="1" t="shared" si="5"/>
      </c>
      <c r="Q10" s="99">
        <f ca="1" t="shared" si="5"/>
      </c>
      <c r="R10" s="240">
        <f t="shared" si="7"/>
      </c>
      <c r="S10" s="8">
        <f>IF(OR($R10="",$R10&lt;Parametri!$B$22),"",SUM($L10*Parametri!A$13,$M10*Parametri!B$13,$N10*Parametri!C$13,$O10*Parametri!D$13,$P10*Parametri!E$13,$Q10*Parametri!F$13)*100/$R10)</f>
      </c>
      <c r="T10" s="115">
        <f>IF(OR($R10="",$R10&lt;=Parametri!$B$22),"",SUM($L10*Parametri!G$13,$M10*Parametri!H$13,$N10*Parametri!I$13,$O10*Parametri!J$13,$P10*Parametri!K$13,$Q10*Parametri!L$13)*100/$R10)</f>
      </c>
      <c r="U10" s="82">
        <f ca="1" t="shared" si="8"/>
      </c>
      <c r="Z10" s="5">
        <f t="shared" si="1"/>
        <v>9</v>
      </c>
      <c r="AA10" s="78">
        <f ca="1" t="shared" si="0"/>
      </c>
      <c r="AK10" s="77">
        <f>IF(U3="A",0,50)</f>
        <v>0</v>
      </c>
    </row>
    <row r="11" spans="1:42" ht="13.5" customHeight="1">
      <c r="A11" s="5">
        <f>IF($U$3="A",IF(Parametri!N11="","",Parametri!N11),IF(Parametri!N32="","",Parametri!N32))</f>
      </c>
      <c r="B11" s="15">
        <f>IF($U$3="A",IF(Parametri!Q11="","",Parametri!Q11),IF(Parametri!Q32="","",Parametri!Q32))</f>
      </c>
      <c r="C11" s="5">
        <f ca="1" t="shared" si="2"/>
      </c>
      <c r="D11" s="6">
        <f ca="1" t="shared" si="3"/>
      </c>
      <c r="E11" s="6">
        <f ca="1" t="shared" si="3"/>
      </c>
      <c r="F11" s="6">
        <f ca="1" t="shared" si="3"/>
      </c>
      <c r="G11" s="6">
        <f ca="1" t="shared" si="3"/>
      </c>
      <c r="H11" s="99">
        <f ca="1" t="shared" si="3"/>
      </c>
      <c r="I11" s="240">
        <f t="shared" si="6"/>
      </c>
      <c r="J11" s="8">
        <f>IF(OR($I11="",$I11&lt;Parametri!$B$22),"",SUM($C11*Parametri!A$8,$D11*Parametri!B$8,$E11*Parametri!C$8,$F11*Parametri!D$8,$G11*Parametri!E$8,$H11*Parametri!F$8)*100/$I11)</f>
      </c>
      <c r="K11" s="217">
        <f>IF(OR($I11="",$I11&lt;Parametri!$B$22),"",SUM($C11*Parametri!G$8,$D11*Parametri!H$8,$E11*Parametri!I$8,$F11*Parametri!J$8,$G11*Parametri!K$8,$H11*Parametri!L$8)*100/$I11)</f>
      </c>
      <c r="L11" s="13">
        <f ca="1" t="shared" si="4"/>
      </c>
      <c r="M11" s="6">
        <f ca="1" t="shared" si="5"/>
      </c>
      <c r="N11" s="6">
        <f ca="1" t="shared" si="5"/>
      </c>
      <c r="O11" s="6">
        <f ca="1" t="shared" si="5"/>
      </c>
      <c r="P11" s="6">
        <f ca="1" t="shared" si="5"/>
      </c>
      <c r="Q11" s="99">
        <f ca="1" t="shared" si="5"/>
      </c>
      <c r="R11" s="240">
        <f t="shared" si="7"/>
      </c>
      <c r="S11" s="8">
        <f>IF(OR($R11="",$R11&lt;Parametri!$B$22),"",SUM($L11*Parametri!A$13,$M11*Parametri!B$13,$N11*Parametri!C$13,$O11*Parametri!D$13,$P11*Parametri!E$13,$Q11*Parametri!F$13)*100/$R11)</f>
      </c>
      <c r="T11" s="115">
        <f>IF(OR($R11="",$R11&lt;=Parametri!$B$22),"",SUM($L11*Parametri!G$13,$M11*Parametri!H$13,$N11*Parametri!I$13,$O11*Parametri!J$13,$P11*Parametri!K$13,$Q11*Parametri!L$13)*100/$R11)</f>
      </c>
      <c r="U11" s="82">
        <f ca="1" t="shared" si="8"/>
      </c>
      <c r="Z11" s="5">
        <f t="shared" si="1"/>
        <v>10</v>
      </c>
      <c r="AA11" s="78">
        <f ca="1" t="shared" si="0"/>
      </c>
      <c r="AM11" s="212"/>
      <c r="AN11" s="213"/>
      <c r="AO11" s="213"/>
      <c r="AP11" s="213"/>
    </row>
    <row r="12" spans="1:42" ht="13.5" customHeight="1">
      <c r="A12" s="5">
        <f>IF($U$3="A",IF(Parametri!N12="","",Parametri!N12),IF(Parametri!N33="","",Parametri!N33))</f>
      </c>
      <c r="B12" s="15">
        <f>IF($U$3="A",IF(Parametri!Q12="","",Parametri!Q12),IF(Parametri!Q33="","",Parametri!Q33))</f>
      </c>
      <c r="C12" s="5">
        <f ca="1" t="shared" si="2"/>
      </c>
      <c r="D12" s="6">
        <f ca="1" t="shared" si="3"/>
      </c>
      <c r="E12" s="6">
        <f ca="1" t="shared" si="3"/>
      </c>
      <c r="F12" s="6">
        <f ca="1" t="shared" si="3"/>
      </c>
      <c r="G12" s="6">
        <f ca="1" t="shared" si="3"/>
      </c>
      <c r="H12" s="99">
        <f ca="1" t="shared" si="3"/>
      </c>
      <c r="I12" s="240">
        <f t="shared" si="6"/>
      </c>
      <c r="J12" s="8">
        <f>IF(OR($I12="",$I12&lt;Parametri!$B$22),"",SUM($C12*Parametri!A$8,$D12*Parametri!B$8,$E12*Parametri!C$8,$F12*Parametri!D$8,$G12*Parametri!E$8,$H12*Parametri!F$8)*100/$I12)</f>
      </c>
      <c r="K12" s="217">
        <f>IF(OR($I12="",$I12&lt;Parametri!$B$22),"",SUM($C12*Parametri!G$8,$D12*Parametri!H$8,$E12*Parametri!I$8,$F12*Parametri!J$8,$G12*Parametri!K$8,$H12*Parametri!L$8)*100/$I12)</f>
      </c>
      <c r="L12" s="13">
        <f ca="1" t="shared" si="4"/>
      </c>
      <c r="M12" s="6">
        <f ca="1" t="shared" si="5"/>
      </c>
      <c r="N12" s="6">
        <f ca="1" t="shared" si="5"/>
      </c>
      <c r="O12" s="6">
        <f ca="1" t="shared" si="5"/>
      </c>
      <c r="P12" s="6">
        <f ca="1" t="shared" si="5"/>
      </c>
      <c r="Q12" s="99">
        <f ca="1" t="shared" si="5"/>
      </c>
      <c r="R12" s="240">
        <f t="shared" si="7"/>
      </c>
      <c r="S12" s="8">
        <f>IF(OR($R12="",$R12&lt;Parametri!$B$22),"",SUM($L12*Parametri!A$13,$M12*Parametri!B$13,$N12*Parametri!C$13,$O12*Parametri!D$13,$P12*Parametri!E$13,$Q12*Parametri!F$13)*100/$R12)</f>
      </c>
      <c r="T12" s="115">
        <f>IF(OR($R12="",$R12&lt;=Parametri!$B$22),"",SUM($L12*Parametri!G$13,$M12*Parametri!H$13,$N12*Parametri!I$13,$O12*Parametri!J$13,$P12*Parametri!K$13,$Q12*Parametri!L$13)*100/$R12)</f>
      </c>
      <c r="U12" s="82">
        <f ca="1" t="shared" si="8"/>
      </c>
      <c r="Z12" s="5">
        <f t="shared" si="1"/>
        <v>11</v>
      </c>
      <c r="AA12" s="78">
        <f ca="1" t="shared" si="0"/>
      </c>
      <c r="AK12" s="122">
        <f>IF(U3="A",1,2)</f>
        <v>1</v>
      </c>
      <c r="AM12" s="121" t="s">
        <v>74</v>
      </c>
      <c r="AN12" s="122" t="s">
        <v>69</v>
      </c>
      <c r="AO12" s="122" t="s">
        <v>70</v>
      </c>
      <c r="AP12" s="122" t="s">
        <v>75</v>
      </c>
    </row>
    <row r="13" spans="1:42" ht="13.5" customHeight="1">
      <c r="A13" s="5">
        <f>IF($U$3="A",IF(Parametri!N13="","",Parametri!N13),IF(Parametri!N34="","",Parametri!N34))</f>
      </c>
      <c r="B13" s="15">
        <f>IF($U$3="A",IF(Parametri!Q13="","",Parametri!Q13),IF(Parametri!Q34="","",Parametri!Q34))</f>
      </c>
      <c r="C13" s="5">
        <f ca="1" t="shared" si="2"/>
      </c>
      <c r="D13" s="6">
        <f ca="1" t="shared" si="3"/>
      </c>
      <c r="E13" s="6">
        <f ca="1" t="shared" si="3"/>
      </c>
      <c r="F13" s="6">
        <f ca="1" t="shared" si="3"/>
      </c>
      <c r="G13" s="6">
        <f ca="1" t="shared" si="3"/>
      </c>
      <c r="H13" s="99">
        <f ca="1" t="shared" si="3"/>
      </c>
      <c r="I13" s="240">
        <f t="shared" si="6"/>
      </c>
      <c r="J13" s="8">
        <f>IF(OR($I13="",$I13&lt;Parametri!$B$22),"",SUM($C13*Parametri!A$8,$D13*Parametri!B$8,$E13*Parametri!C$8,$F13*Parametri!D$8,$G13*Parametri!E$8,$H13*Parametri!F$8)*100/$I13)</f>
      </c>
      <c r="K13" s="217">
        <f>IF(OR($I13="",$I13&lt;Parametri!$B$22),"",SUM($C13*Parametri!G$8,$D13*Parametri!H$8,$E13*Parametri!I$8,$F13*Parametri!J$8,$G13*Parametri!K$8,$H13*Parametri!L$8)*100/$I13)</f>
      </c>
      <c r="L13" s="13">
        <f ca="1" t="shared" si="4"/>
      </c>
      <c r="M13" s="6">
        <f ca="1" t="shared" si="5"/>
      </c>
      <c r="N13" s="6">
        <f ca="1" t="shared" si="5"/>
      </c>
      <c r="O13" s="6">
        <f ca="1" t="shared" si="5"/>
      </c>
      <c r="P13" s="6">
        <f ca="1" t="shared" si="5"/>
      </c>
      <c r="Q13" s="99">
        <f ca="1" t="shared" si="5"/>
      </c>
      <c r="R13" s="240">
        <f t="shared" si="7"/>
      </c>
      <c r="S13" s="8">
        <f>IF(OR($R13="",$R13&lt;Parametri!$B$22),"",SUM($L13*Parametri!A$13,$M13*Parametri!B$13,$N13*Parametri!C$13,$O13*Parametri!D$13,$P13*Parametri!E$13,$Q13*Parametri!F$13)*100/$R13)</f>
      </c>
      <c r="T13" s="115">
        <f>IF(OR($R13="",$R13&lt;=Parametri!$B$22),"",SUM($L13*Parametri!G$13,$M13*Parametri!H$13,$N13*Parametri!I$13,$O13*Parametri!J$13,$P13*Parametri!K$13,$Q13*Parametri!L$13)*100/$R13)</f>
      </c>
      <c r="U13" s="82">
        <f ca="1" t="shared" si="8"/>
      </c>
      <c r="Z13" s="5">
        <f t="shared" si="1"/>
        <v>12</v>
      </c>
      <c r="AA13" s="78">
        <f ca="1" t="shared" si="0"/>
      </c>
      <c r="AM13" s="121" t="str">
        <f>Parametri!I23</f>
        <v>A</v>
      </c>
      <c r="AN13" s="122">
        <v>5</v>
      </c>
      <c r="AO13" s="122">
        <v>5</v>
      </c>
      <c r="AP13" s="122">
        <v>5</v>
      </c>
    </row>
    <row r="14" spans="1:42" ht="13.5" customHeight="1" thickBot="1">
      <c r="A14" s="5">
        <f>IF($U$3="A",IF(Parametri!N14="","",Parametri!N14),IF(Parametri!N35="","",Parametri!N35))</f>
      </c>
      <c r="B14" s="15">
        <f>IF($U$3="A",IF(Parametri!Q14="","",Parametri!Q14),IF(Parametri!Q35="","",Parametri!Q35))</f>
      </c>
      <c r="C14" s="5">
        <f ca="1" t="shared" si="2"/>
      </c>
      <c r="D14" s="6">
        <f ca="1" t="shared" si="3"/>
      </c>
      <c r="E14" s="6">
        <f ca="1" t="shared" si="3"/>
      </c>
      <c r="F14" s="6">
        <f ca="1" t="shared" si="3"/>
      </c>
      <c r="G14" s="6">
        <f ca="1" t="shared" si="3"/>
      </c>
      <c r="H14" s="99">
        <f ca="1" t="shared" si="3"/>
      </c>
      <c r="I14" s="240">
        <f t="shared" si="6"/>
      </c>
      <c r="J14" s="8">
        <f>IF(OR($I14="",$I14&lt;Parametri!$B$22),"",SUM($C14*Parametri!A$8,$D14*Parametri!B$8,$E14*Parametri!C$8,$F14*Parametri!D$8,$G14*Parametri!E$8,$H14*Parametri!F$8)*100/$I14)</f>
      </c>
      <c r="K14" s="217">
        <f>IF(OR($I14="",$I14&lt;Parametri!$B$22),"",SUM($C14*Parametri!G$8,$D14*Parametri!H$8,$E14*Parametri!I$8,$F14*Parametri!J$8,$G14*Parametri!K$8,$H14*Parametri!L$8)*100/$I14)</f>
      </c>
      <c r="L14" s="13">
        <f ca="1" t="shared" si="4"/>
      </c>
      <c r="M14" s="6">
        <f ca="1" t="shared" si="5"/>
      </c>
      <c r="N14" s="6">
        <f ca="1" t="shared" si="5"/>
      </c>
      <c r="O14" s="6">
        <f ca="1" t="shared" si="5"/>
      </c>
      <c r="P14" s="6">
        <f ca="1" t="shared" si="5"/>
      </c>
      <c r="Q14" s="99">
        <f ca="1" t="shared" si="5"/>
      </c>
      <c r="R14" s="240">
        <f t="shared" si="7"/>
      </c>
      <c r="S14" s="8">
        <f>IF(OR($R14="",$R14&lt;Parametri!$B$22),"",SUM($L14*Parametri!A$13,$M14*Parametri!B$13,$N14*Parametri!C$13,$O14*Parametri!D$13,$P14*Parametri!E$13,$Q14*Parametri!F$13)*100/$R14)</f>
      </c>
      <c r="T14" s="115">
        <f>IF(OR($R14="",$R14&lt;=Parametri!$B$22),"",SUM($L14*Parametri!G$13,$M14*Parametri!H$13,$N14*Parametri!I$13,$O14*Parametri!J$13,$P14*Parametri!K$13,$Q14*Parametri!L$13)*100/$R14)</f>
      </c>
      <c r="U14" s="82">
        <f ca="1" t="shared" si="8"/>
      </c>
      <c r="Z14" s="5">
        <f t="shared" si="1"/>
        <v>13</v>
      </c>
      <c r="AA14" s="78">
        <f ca="1" t="shared" si="0"/>
      </c>
      <c r="AM14" s="121" t="str">
        <f>Parametri!I24</f>
        <v>L</v>
      </c>
      <c r="AN14" s="122">
        <f>CHOOSE(AN13,$AM13,$AM14,$AM15,$AM16,"")</f>
      </c>
      <c r="AO14" s="122">
        <f>CHOOSE(AO13,$AM13,$AM14,$AM15,$AM16,"")</f>
      </c>
      <c r="AP14" s="122">
        <f>CHOOSE(AP13,$AM13,$AM14,$AM15,$AM16,"")</f>
      </c>
    </row>
    <row r="15" spans="1:39" ht="13.5" customHeight="1" thickBot="1">
      <c r="A15" s="5">
        <f>IF($U$3="A",IF(Parametri!N15="","",Parametri!N15),IF(Parametri!N36="","",Parametri!N36))</f>
      </c>
      <c r="B15" s="15">
        <f>IF($U$3="A",IF(Parametri!Q15="","",Parametri!Q15),IF(Parametri!Q36="","",Parametri!Q36))</f>
      </c>
      <c r="C15" s="5">
        <f ca="1" t="shared" si="2"/>
      </c>
      <c r="D15" s="6">
        <f ca="1" t="shared" si="3"/>
      </c>
      <c r="E15" s="6">
        <f ca="1" t="shared" si="3"/>
      </c>
      <c r="F15" s="6">
        <f ca="1" t="shared" si="3"/>
      </c>
      <c r="G15" s="6">
        <f ca="1" t="shared" si="3"/>
      </c>
      <c r="H15" s="99">
        <f ca="1" t="shared" si="3"/>
      </c>
      <c r="I15" s="240">
        <f t="shared" si="6"/>
      </c>
      <c r="J15" s="8">
        <f>IF(OR($I15="",$I15&lt;Parametri!$B$22),"",SUM($C15*Parametri!A$8,$D15*Parametri!B$8,$E15*Parametri!C$8,$F15*Parametri!D$8,$G15*Parametri!E$8,$H15*Parametri!F$8)*100/$I15)</f>
      </c>
      <c r="K15" s="217">
        <f>IF(OR($I15="",$I15&lt;Parametri!$B$22),"",SUM($C15*Parametri!G$8,$D15*Parametri!H$8,$E15*Parametri!I$8,$F15*Parametri!J$8,$G15*Parametri!K$8,$H15*Parametri!L$8)*100/$I15)</f>
      </c>
      <c r="L15" s="13">
        <f ca="1" t="shared" si="4"/>
      </c>
      <c r="M15" s="6">
        <f ca="1" t="shared" si="5"/>
      </c>
      <c r="N15" s="6">
        <f ca="1" t="shared" si="5"/>
      </c>
      <c r="O15" s="6">
        <f ca="1" t="shared" si="5"/>
      </c>
      <c r="P15" s="6">
        <f ca="1" t="shared" si="5"/>
      </c>
      <c r="Q15" s="99">
        <f ca="1" t="shared" si="5"/>
      </c>
      <c r="R15" s="240">
        <f t="shared" si="7"/>
      </c>
      <c r="S15" s="8">
        <f>IF(OR($R15="",$R15&lt;Parametri!$B$22),"",SUM($L15*Parametri!A$13,$M15*Parametri!B$13,$N15*Parametri!C$13,$O15*Parametri!D$13,$P15*Parametri!E$13,$Q15*Parametri!F$13)*100/$R15)</f>
      </c>
      <c r="T15" s="115">
        <f>IF(OR($R15="",$R15&lt;=Parametri!$B$22),"",SUM($L15*Parametri!G$13,$M15*Parametri!H$13,$N15*Parametri!I$13,$O15*Parametri!J$13,$P15*Parametri!K$13,$Q15*Parametri!L$13)*100/$R15)</f>
      </c>
      <c r="U15" s="82">
        <f ca="1" t="shared" si="8"/>
      </c>
      <c r="W15" s="299" t="s">
        <v>44</v>
      </c>
      <c r="X15" s="301"/>
      <c r="Z15" s="5">
        <f t="shared" si="1"/>
        <v>14</v>
      </c>
      <c r="AA15" s="78">
        <f ca="1" t="shared" si="0"/>
      </c>
      <c r="AM15" s="121" t="str">
        <f>Parametri!I25</f>
        <v>T</v>
      </c>
    </row>
    <row r="16" spans="1:39" ht="13.5" customHeight="1">
      <c r="A16" s="5">
        <f>IF($U$3="A",IF(Parametri!N16="","",Parametri!N16),IF(Parametri!N37="","",Parametri!N37))</f>
      </c>
      <c r="B16" s="15">
        <f>IF($U$3="A",IF(Parametri!Q16="","",Parametri!Q16),IF(Parametri!Q37="","",Parametri!Q37))</f>
      </c>
      <c r="C16" s="5">
        <f ca="1" t="shared" si="2"/>
      </c>
      <c r="D16" s="6">
        <f ca="1" t="shared" si="3"/>
      </c>
      <c r="E16" s="6">
        <f ca="1" t="shared" si="3"/>
      </c>
      <c r="F16" s="6">
        <f ca="1" t="shared" si="3"/>
      </c>
      <c r="G16" s="6">
        <f ca="1" t="shared" si="3"/>
      </c>
      <c r="H16" s="99">
        <f ca="1" t="shared" si="3"/>
      </c>
      <c r="I16" s="240">
        <f t="shared" si="6"/>
      </c>
      <c r="J16" s="8">
        <f>IF(OR($I16="",$I16&lt;Parametri!$B$22),"",SUM($C16*Parametri!A$8,$D16*Parametri!B$8,$E16*Parametri!C$8,$F16*Parametri!D$8,$G16*Parametri!E$8,$H16*Parametri!F$8)*100/$I16)</f>
      </c>
      <c r="K16" s="217">
        <f>IF(OR($I16="",$I16&lt;Parametri!$B$22),"",SUM($C16*Parametri!G$8,$D16*Parametri!H$8,$E16*Parametri!I$8,$F16*Parametri!J$8,$G16*Parametri!K$8,$H16*Parametri!L$8)*100/$I16)</f>
      </c>
      <c r="L16" s="13">
        <f ca="1" t="shared" si="4"/>
      </c>
      <c r="M16" s="6">
        <f ca="1" t="shared" si="5"/>
      </c>
      <c r="N16" s="6">
        <f ca="1" t="shared" si="5"/>
      </c>
      <c r="O16" s="6">
        <f ca="1" t="shared" si="5"/>
      </c>
      <c r="P16" s="6">
        <f ca="1" t="shared" si="5"/>
      </c>
      <c r="Q16" s="99">
        <f ca="1" t="shared" si="5"/>
      </c>
      <c r="R16" s="240">
        <f t="shared" si="7"/>
      </c>
      <c r="S16" s="8">
        <f>IF(OR($R16="",$R16&lt;Parametri!$B$22),"",SUM($L16*Parametri!A$13,$M16*Parametri!B$13,$N16*Parametri!C$13,$O16*Parametri!D$13,$P16*Parametri!E$13,$Q16*Parametri!F$13)*100/$R16)</f>
      </c>
      <c r="T16" s="115">
        <f>IF(OR($R16="",$R16&lt;=Parametri!$B$22),"",SUM($L16*Parametri!G$13,$M16*Parametri!H$13,$N16*Parametri!I$13,$O16*Parametri!J$13,$P16*Parametri!K$13,$Q16*Parametri!L$13)*100/$R16)</f>
      </c>
      <c r="U16" s="82">
        <f ca="1" t="shared" si="8"/>
      </c>
      <c r="W16" s="83" t="s">
        <v>35</v>
      </c>
      <c r="X16" s="84" t="s">
        <v>33</v>
      </c>
      <c r="Z16" s="5">
        <f t="shared" si="1"/>
        <v>15</v>
      </c>
      <c r="AA16" s="78">
        <f ca="1" t="shared" si="0"/>
      </c>
      <c r="AM16" s="121" t="str">
        <f>Parametri!I26</f>
        <v>V</v>
      </c>
    </row>
    <row r="17" spans="1:39" ht="13.5" customHeight="1">
      <c r="A17" s="5">
        <f>IF($U$3="A",IF(Parametri!N17="","",Parametri!N17),IF(Parametri!N38="","",Parametri!N38))</f>
      </c>
      <c r="B17" s="15">
        <f>IF($U$3="A",IF(Parametri!Q17="","",Parametri!Q17),IF(Parametri!Q38="","",Parametri!Q38))</f>
      </c>
      <c r="C17" s="5">
        <f ca="1" t="shared" si="2"/>
      </c>
      <c r="D17" s="6">
        <f ca="1" t="shared" si="3"/>
      </c>
      <c r="E17" s="6">
        <f ca="1" t="shared" si="3"/>
      </c>
      <c r="F17" s="6">
        <f ca="1" t="shared" si="3"/>
      </c>
      <c r="G17" s="6">
        <f ca="1" t="shared" si="3"/>
      </c>
      <c r="H17" s="99">
        <f ca="1" t="shared" si="3"/>
      </c>
      <c r="I17" s="240">
        <f t="shared" si="6"/>
      </c>
      <c r="J17" s="8">
        <f>IF(OR($I17="",$I17&lt;Parametri!$B$22),"",SUM($C17*Parametri!A$8,$D17*Parametri!B$8,$E17*Parametri!C$8,$F17*Parametri!D$8,$G17*Parametri!E$8,$H17*Parametri!F$8)*100/$I17)</f>
      </c>
      <c r="K17" s="217">
        <f>IF(OR($I17="",$I17&lt;Parametri!$B$22),"",SUM($C17*Parametri!G$8,$D17*Parametri!H$8,$E17*Parametri!I$8,$F17*Parametri!J$8,$G17*Parametri!K$8,$H17*Parametri!L$8)*100/$I17)</f>
      </c>
      <c r="L17" s="13">
        <f ca="1" t="shared" si="4"/>
      </c>
      <c r="M17" s="6">
        <f ca="1" t="shared" si="5"/>
      </c>
      <c r="N17" s="6">
        <f ca="1" t="shared" si="5"/>
      </c>
      <c r="O17" s="6">
        <f ca="1" t="shared" si="5"/>
      </c>
      <c r="P17" s="6">
        <f ca="1" t="shared" si="5"/>
      </c>
      <c r="Q17" s="99">
        <f ca="1" t="shared" si="5"/>
      </c>
      <c r="R17" s="240">
        <f t="shared" si="7"/>
      </c>
      <c r="S17" s="8">
        <f>IF(OR($R17="",$R17&lt;Parametri!$B$22),"",SUM($L17*Parametri!A$13,$M17*Parametri!B$13,$N17*Parametri!C$13,$O17*Parametri!D$13,$P17*Parametri!E$13,$Q17*Parametri!F$13)*100/$R17)</f>
      </c>
      <c r="T17" s="115">
        <f>IF(OR($R17="",$R17&lt;=Parametri!$B$22),"",SUM($L17*Parametri!G$13,$M17*Parametri!H$13,$N17*Parametri!I$13,$O17*Parametri!J$13,$P17*Parametri!K$13,$Q17*Parametri!L$13)*100/$R17)</f>
      </c>
      <c r="U17" s="82">
        <f ca="1" t="shared" si="8"/>
      </c>
      <c r="W17" s="85">
        <v>0</v>
      </c>
      <c r="X17" s="86">
        <v>0</v>
      </c>
      <c r="Z17" s="5">
        <f t="shared" si="1"/>
        <v>16</v>
      </c>
      <c r="AA17" s="78">
        <f ca="1" t="shared" si="0"/>
      </c>
      <c r="AM17" s="121" t="s">
        <v>73</v>
      </c>
    </row>
    <row r="18" spans="1:27" ht="13.5" customHeight="1">
      <c r="A18" s="5">
        <f>IF($U$3="A",IF(Parametri!N18="","",Parametri!N18),IF(Parametri!N39="","",Parametri!N39))</f>
      </c>
      <c r="B18" s="15">
        <f>IF($U$3="A",IF(Parametri!Q18="","",Parametri!Q18),IF(Parametri!Q39="","",Parametri!Q39))</f>
      </c>
      <c r="C18" s="5">
        <f ca="1" t="shared" si="2"/>
      </c>
      <c r="D18" s="6">
        <f ca="1" t="shared" si="3"/>
      </c>
      <c r="E18" s="6">
        <f ca="1" t="shared" si="3"/>
      </c>
      <c r="F18" s="6">
        <f ca="1" t="shared" si="3"/>
      </c>
      <c r="G18" s="6">
        <f ca="1" t="shared" si="3"/>
      </c>
      <c r="H18" s="99">
        <f ca="1" t="shared" si="3"/>
      </c>
      <c r="I18" s="240">
        <f t="shared" si="6"/>
      </c>
      <c r="J18" s="8">
        <f>IF(OR($I18="",$I18&lt;Parametri!$B$22),"",SUM($C18*Parametri!A$8,$D18*Parametri!B$8,$E18*Parametri!C$8,$F18*Parametri!D$8,$G18*Parametri!E$8,$H18*Parametri!F$8)*100/$I18)</f>
      </c>
      <c r="K18" s="217">
        <f>IF(OR($I18="",$I18&lt;Parametri!$B$22),"",SUM($C18*Parametri!G$8,$D18*Parametri!H$8,$E18*Parametri!I$8,$F18*Parametri!J$8,$G18*Parametri!K$8,$H18*Parametri!L$8)*100/$I18)</f>
      </c>
      <c r="L18" s="13">
        <f ca="1" t="shared" si="4"/>
      </c>
      <c r="M18" s="6">
        <f ca="1" t="shared" si="5"/>
      </c>
      <c r="N18" s="6">
        <f ca="1" t="shared" si="5"/>
      </c>
      <c r="O18" s="6">
        <f ca="1" t="shared" si="5"/>
      </c>
      <c r="P18" s="6">
        <f ca="1" t="shared" si="5"/>
      </c>
      <c r="Q18" s="99">
        <f ca="1" t="shared" si="5"/>
      </c>
      <c r="R18" s="240">
        <f t="shared" si="7"/>
      </c>
      <c r="S18" s="8">
        <f>IF(OR($R18="",$R18&lt;Parametri!$B$22),"",SUM($L18*Parametri!A$13,$M18*Parametri!B$13,$N18*Parametri!C$13,$O18*Parametri!D$13,$P18*Parametri!E$13,$Q18*Parametri!F$13)*100/$R18)</f>
      </c>
      <c r="T18" s="115">
        <f>IF(OR($R18="",$R18&lt;=Parametri!$B$22),"",SUM($L18*Parametri!G$13,$M18*Parametri!H$13,$N18*Parametri!I$13,$O18*Parametri!J$13,$P18*Parametri!K$13,$Q18*Parametri!L$13)*100/$R18)</f>
      </c>
      <c r="U18" s="82">
        <f ca="1" t="shared" si="8"/>
      </c>
      <c r="W18" s="85">
        <v>0</v>
      </c>
      <c r="X18" s="86">
        <v>0</v>
      </c>
      <c r="Z18" s="5">
        <f t="shared" si="1"/>
        <v>17</v>
      </c>
      <c r="AA18" s="78">
        <f ca="1" t="shared" si="0"/>
      </c>
    </row>
    <row r="19" spans="1:27" ht="13.5" customHeight="1">
      <c r="A19" s="5">
        <f>IF($U$3="A",IF(Parametri!N19="","",Parametri!N19),IF(Parametri!N40="","",Parametri!N40))</f>
      </c>
      <c r="B19" s="15">
        <f>IF($U$3="A",IF(Parametri!Q19="","",Parametri!Q19),IF(Parametri!Q40="","",Parametri!Q40))</f>
      </c>
      <c r="C19" s="5">
        <f ca="1" t="shared" si="2"/>
      </c>
      <c r="D19" s="6">
        <f ca="1" t="shared" si="3"/>
      </c>
      <c r="E19" s="6">
        <f ca="1" t="shared" si="3"/>
      </c>
      <c r="F19" s="6">
        <f ca="1" t="shared" si="3"/>
      </c>
      <c r="G19" s="6">
        <f ca="1" t="shared" si="3"/>
      </c>
      <c r="H19" s="99">
        <f ca="1" t="shared" si="3"/>
      </c>
      <c r="I19" s="240">
        <f t="shared" si="6"/>
      </c>
      <c r="J19" s="8">
        <f>IF(OR($I19="",$I19&lt;Parametri!$B$22),"",SUM($C19*Parametri!A$8,$D19*Parametri!B$8,$E19*Parametri!C$8,$F19*Parametri!D$8,$G19*Parametri!E$8,$H19*Parametri!F$8)*100/$I19)</f>
      </c>
      <c r="K19" s="217">
        <f>IF(OR($I19="",$I19&lt;Parametri!$B$22),"",SUM($C19*Parametri!G$8,$D19*Parametri!H$8,$E19*Parametri!I$8,$F19*Parametri!J$8,$G19*Parametri!K$8,$H19*Parametri!L$8)*100/$I19)</f>
      </c>
      <c r="L19" s="13">
        <f ca="1" t="shared" si="4"/>
      </c>
      <c r="M19" s="6">
        <f ca="1" t="shared" si="5"/>
      </c>
      <c r="N19" s="6">
        <f ca="1" t="shared" si="5"/>
      </c>
      <c r="O19" s="6">
        <f ca="1" t="shared" si="5"/>
      </c>
      <c r="P19" s="6">
        <f ca="1" t="shared" si="5"/>
      </c>
      <c r="Q19" s="99">
        <f ca="1" t="shared" si="5"/>
      </c>
      <c r="R19" s="240">
        <f t="shared" si="7"/>
      </c>
      <c r="S19" s="8">
        <f>IF(OR($R19="",$R19&lt;Parametri!$B$22),"",SUM($L19*Parametri!A$13,$M19*Parametri!B$13,$N19*Parametri!C$13,$O19*Parametri!D$13,$P19*Parametri!E$13,$Q19*Parametri!F$13)*100/$R19)</f>
      </c>
      <c r="T19" s="115">
        <f>IF(OR($R19="",$R19&lt;=Parametri!$B$22),"",SUM($L19*Parametri!G$13,$M19*Parametri!H$13,$N19*Parametri!I$13,$O19*Parametri!J$13,$P19*Parametri!K$13,$Q19*Parametri!L$13)*100/$R19)</f>
      </c>
      <c r="U19" s="82">
        <f ca="1" t="shared" si="8"/>
      </c>
      <c r="W19" s="85">
        <v>0</v>
      </c>
      <c r="X19" s="86">
        <v>0</v>
      </c>
      <c r="Z19" s="5">
        <f t="shared" si="1"/>
        <v>18</v>
      </c>
      <c r="AA19" s="78">
        <f ca="1" t="shared" si="0"/>
      </c>
    </row>
    <row r="20" spans="1:27" ht="13.5" customHeight="1">
      <c r="A20" s="5">
        <f>IF($U$3="A",IF(Parametri!N20="","",Parametri!N20),IF(Parametri!N41="","",Parametri!N41))</f>
      </c>
      <c r="B20" s="15">
        <f>IF($U$3="A",IF(Parametri!Q20="","",Parametri!Q20),IF(Parametri!Q41="","",Parametri!Q41))</f>
      </c>
      <c r="C20" s="5">
        <f ca="1" t="shared" si="2"/>
      </c>
      <c r="D20" s="6">
        <f ca="1" t="shared" si="3"/>
      </c>
      <c r="E20" s="6">
        <f ca="1" t="shared" si="3"/>
      </c>
      <c r="F20" s="6">
        <f ca="1" t="shared" si="3"/>
      </c>
      <c r="G20" s="6">
        <f ca="1" t="shared" si="3"/>
      </c>
      <c r="H20" s="99">
        <f ca="1" t="shared" si="3"/>
      </c>
      <c r="I20" s="240">
        <f t="shared" si="6"/>
      </c>
      <c r="J20" s="8">
        <f>IF(OR($I20="",$I20&lt;Parametri!$B$22),"",SUM($C20*Parametri!A$8,$D20*Parametri!B$8,$E20*Parametri!C$8,$F20*Parametri!D$8,$G20*Parametri!E$8,$H20*Parametri!F$8)*100/$I20)</f>
      </c>
      <c r="K20" s="217">
        <f>IF(OR($I20="",$I20&lt;Parametri!$B$22),"",SUM($C20*Parametri!G$8,$D20*Parametri!H$8,$E20*Parametri!I$8,$F20*Parametri!J$8,$G20*Parametri!K$8,$H20*Parametri!L$8)*100/$I20)</f>
      </c>
      <c r="L20" s="13">
        <f ca="1" t="shared" si="4"/>
      </c>
      <c r="M20" s="6">
        <f ca="1" t="shared" si="5"/>
      </c>
      <c r="N20" s="6">
        <f ca="1" t="shared" si="5"/>
      </c>
      <c r="O20" s="6">
        <f ca="1" t="shared" si="5"/>
      </c>
      <c r="P20" s="6">
        <f ca="1" t="shared" si="5"/>
      </c>
      <c r="Q20" s="99">
        <f ca="1" t="shared" si="5"/>
      </c>
      <c r="R20" s="240">
        <f t="shared" si="7"/>
      </c>
      <c r="S20" s="8">
        <f>IF(OR($R20="",$R20&lt;Parametri!$B$22),"",SUM($L20*Parametri!A$13,$M20*Parametri!B$13,$N20*Parametri!C$13,$O20*Parametri!D$13,$P20*Parametri!E$13,$Q20*Parametri!F$13)*100/$R20)</f>
      </c>
      <c r="T20" s="115">
        <f>IF(OR($R20="",$R20&lt;=Parametri!$B$22),"",SUM($L20*Parametri!G$13,$M20*Parametri!H$13,$N20*Parametri!I$13,$O20*Parametri!J$13,$P20*Parametri!K$13,$Q20*Parametri!L$13)*100/$R20)</f>
      </c>
      <c r="U20" s="82">
        <f ca="1" t="shared" si="8"/>
      </c>
      <c r="W20" s="85">
        <v>0</v>
      </c>
      <c r="X20" s="86">
        <v>0</v>
      </c>
      <c r="Z20" s="5">
        <f t="shared" si="1"/>
        <v>19</v>
      </c>
      <c r="AA20" s="78">
        <f ca="1" t="shared" si="0"/>
      </c>
    </row>
    <row r="21" spans="1:27" ht="13.5" customHeight="1">
      <c r="A21" s="5">
        <f>IF($U$3="A",IF(Parametri!N21="","",Parametri!N21),IF(Parametri!N42="","",Parametri!N42))</f>
      </c>
      <c r="B21" s="15">
        <f>IF($U$3="A",IF(Parametri!Q21="","",Parametri!Q21),IF(Parametri!Q42="","",Parametri!Q42))</f>
      </c>
      <c r="C21" s="5">
        <f ca="1" t="shared" si="2"/>
      </c>
      <c r="D21" s="6">
        <f ca="1" t="shared" si="3"/>
      </c>
      <c r="E21" s="6">
        <f ca="1" t="shared" si="3"/>
      </c>
      <c r="F21" s="6">
        <f ca="1" t="shared" si="3"/>
      </c>
      <c r="G21" s="6">
        <f ca="1" t="shared" si="3"/>
      </c>
      <c r="H21" s="99">
        <f ca="1" t="shared" si="3"/>
      </c>
      <c r="I21" s="240">
        <f t="shared" si="6"/>
      </c>
      <c r="J21" s="8">
        <f>IF(OR($I21="",$I21&lt;Parametri!$B$22),"",SUM($C21*Parametri!A$8,$D21*Parametri!B$8,$E21*Parametri!C$8,$F21*Parametri!D$8,$G21*Parametri!E$8,$H21*Parametri!F$8)*100/$I21)</f>
      </c>
      <c r="K21" s="217">
        <f>IF(OR($I21="",$I21&lt;Parametri!$B$22),"",SUM($C21*Parametri!G$8,$D21*Parametri!H$8,$E21*Parametri!I$8,$F21*Parametri!J$8,$G21*Parametri!K$8,$H21*Parametri!L$8)*100/$I21)</f>
      </c>
      <c r="L21" s="13">
        <f ca="1" t="shared" si="4"/>
      </c>
      <c r="M21" s="6">
        <f ca="1" t="shared" si="5"/>
      </c>
      <c r="N21" s="6">
        <f ca="1" t="shared" si="5"/>
      </c>
      <c r="O21" s="6">
        <f ca="1" t="shared" si="5"/>
      </c>
      <c r="P21" s="6">
        <f ca="1" t="shared" si="5"/>
      </c>
      <c r="Q21" s="99">
        <f ca="1" t="shared" si="5"/>
      </c>
      <c r="R21" s="240">
        <f t="shared" si="7"/>
      </c>
      <c r="S21" s="8">
        <f>IF(OR($R21="",$R21&lt;Parametri!$B$22),"",SUM($L21*Parametri!A$13,$M21*Parametri!B$13,$N21*Parametri!C$13,$O21*Parametri!D$13,$P21*Parametri!E$13,$Q21*Parametri!F$13)*100/$R21)</f>
      </c>
      <c r="T21" s="115">
        <f>IF(OR($R21="",$R21&lt;=Parametri!$B$22),"",SUM($L21*Parametri!G$13,$M21*Parametri!H$13,$N21*Parametri!I$13,$O21*Parametri!J$13,$P21*Parametri!K$13,$Q21*Parametri!L$13)*100/$R21)</f>
      </c>
      <c r="U21" s="82">
        <f ca="1" t="shared" si="8"/>
      </c>
      <c r="W21" s="85">
        <v>0</v>
      </c>
      <c r="X21" s="86">
        <v>0</v>
      </c>
      <c r="Z21" s="5">
        <f t="shared" si="1"/>
        <v>20</v>
      </c>
      <c r="AA21" s="78">
        <f ca="1" t="shared" si="0"/>
      </c>
    </row>
    <row r="22" spans="1:27" ht="13.5" customHeight="1" thickBot="1">
      <c r="A22" s="16" t="s">
        <v>39</v>
      </c>
      <c r="B22" s="17" t="s">
        <v>38</v>
      </c>
      <c r="C22" s="18">
        <f aca="true" t="shared" si="9" ref="C22:I22">SUM(C7:C21)</f>
        <v>0</v>
      </c>
      <c r="D22" s="19">
        <f t="shared" si="9"/>
        <v>0</v>
      </c>
      <c r="E22" s="19">
        <f t="shared" si="9"/>
        <v>0</v>
      </c>
      <c r="F22" s="19">
        <f t="shared" si="9"/>
        <v>0</v>
      </c>
      <c r="G22" s="19">
        <f t="shared" si="9"/>
        <v>0</v>
      </c>
      <c r="H22" s="100">
        <f t="shared" si="9"/>
        <v>0</v>
      </c>
      <c r="I22" s="18">
        <f t="shared" si="9"/>
        <v>0</v>
      </c>
      <c r="J22" s="20">
        <f>IF(I22=0,"",SUM(C22*Parametri!A$8,D22*Parametri!B$8,E22*Parametri!C$8,F22*Parametri!D$8,G22*Parametri!E$8,H22*Parametri!F$8)*100/I22)</f>
      </c>
      <c r="K22" s="21">
        <f>IF(I22=0,"",SUM($C22*Parametri!G$8,$D22*Parametri!H$8,$E22*Parametri!I$8,$F22*Parametri!J$8,$G22*Parametri!K$8,$H22*Parametri!L$8)*100/I22)</f>
      </c>
      <c r="L22" s="22">
        <f aca="true" t="shared" si="10" ref="L22:R22">SUM(L7:L21)</f>
        <v>0</v>
      </c>
      <c r="M22" s="19">
        <f t="shared" si="10"/>
        <v>0</v>
      </c>
      <c r="N22" s="19">
        <f t="shared" si="10"/>
        <v>0</v>
      </c>
      <c r="O22" s="19">
        <f t="shared" si="10"/>
        <v>0</v>
      </c>
      <c r="P22" s="19">
        <f t="shared" si="10"/>
        <v>0</v>
      </c>
      <c r="Q22" s="100">
        <f t="shared" si="10"/>
        <v>0</v>
      </c>
      <c r="R22" s="18">
        <f t="shared" si="10"/>
        <v>0</v>
      </c>
      <c r="S22" s="20">
        <f>IF(R22=0,"",SUM($L22*Parametri!A$13,$M22*Parametri!B$13,$N22*Parametri!C$13,$O22*Parametri!D$13,$P22*Parametri!E$13,$Q22*Parametri!F$13)*100/R22)</f>
      </c>
      <c r="T22" s="21">
        <f>IF(R22=0,"",SUM($L22*Parametri!G$13,$M22*Parametri!H$13,$N22*Parametri!I$13,$O22*Parametri!J$13,$P22*Parametri!K$13,$Q22*Parametri!L$13)*100/R22)</f>
      </c>
      <c r="U22" s="87">
        <f>SUM(U7:U21)</f>
        <v>0</v>
      </c>
      <c r="W22" s="18">
        <f>SUM(W17:W21)</f>
        <v>0</v>
      </c>
      <c r="X22" s="28">
        <f>SUM(X17:X21)</f>
        <v>0</v>
      </c>
      <c r="Z22" s="5">
        <f t="shared" si="1"/>
        <v>21</v>
      </c>
      <c r="AA22" s="78">
        <f ca="1" t="shared" si="0"/>
      </c>
    </row>
    <row r="23" spans="26:27" ht="13.5" customHeight="1" thickBot="1">
      <c r="Z23" s="5">
        <f t="shared" si="1"/>
        <v>22</v>
      </c>
      <c r="AA23" s="78">
        <f ca="1" t="shared" si="0"/>
      </c>
    </row>
    <row r="24" spans="1:27" ht="13.5" customHeight="1" thickBot="1">
      <c r="A24" s="309" t="s">
        <v>11</v>
      </c>
      <c r="B24" s="322" t="s">
        <v>21</v>
      </c>
      <c r="C24" s="120" t="s">
        <v>79</v>
      </c>
      <c r="D24" s="219" t="s">
        <v>71</v>
      </c>
      <c r="E24" s="88"/>
      <c r="F24" s="88"/>
      <c r="G24" s="88"/>
      <c r="H24" s="88"/>
      <c r="I24" s="88"/>
      <c r="J24" s="218">
        <f>AP14</f>
      </c>
      <c r="K24" s="62" t="s">
        <v>47</v>
      </c>
      <c r="L24" s="219" t="s">
        <v>72</v>
      </c>
      <c r="M24" s="88"/>
      <c r="N24" s="88"/>
      <c r="O24" s="88"/>
      <c r="P24" s="89"/>
      <c r="Q24" s="62" t="s">
        <v>34</v>
      </c>
      <c r="R24" s="219" t="s">
        <v>13</v>
      </c>
      <c r="S24" s="88"/>
      <c r="T24" s="88"/>
      <c r="U24" s="89"/>
      <c r="Z24" s="5">
        <f t="shared" si="1"/>
        <v>23</v>
      </c>
      <c r="AA24" s="78">
        <f ca="1" t="shared" si="0"/>
      </c>
    </row>
    <row r="25" spans="1:27" ht="13.5" customHeight="1" thickBot="1">
      <c r="A25" s="310"/>
      <c r="B25" s="323"/>
      <c r="C25" s="24" t="s">
        <v>3</v>
      </c>
      <c r="D25" s="25" t="s">
        <v>4</v>
      </c>
      <c r="E25" s="25" t="s">
        <v>6</v>
      </c>
      <c r="F25" s="25" t="s">
        <v>7</v>
      </c>
      <c r="G25" s="31" t="str">
        <f>H6</f>
        <v>=</v>
      </c>
      <c r="H25" s="241" t="s">
        <v>11</v>
      </c>
      <c r="I25" s="243" t="s">
        <v>9</v>
      </c>
      <c r="J25" s="244" t="s">
        <v>10</v>
      </c>
      <c r="K25" s="24" t="s">
        <v>3</v>
      </c>
      <c r="L25" s="25" t="s">
        <v>4</v>
      </c>
      <c r="M25" s="25" t="s">
        <v>6</v>
      </c>
      <c r="N25" s="25" t="s">
        <v>7</v>
      </c>
      <c r="O25" s="103" t="s">
        <v>8</v>
      </c>
      <c r="P25" s="245" t="s">
        <v>11</v>
      </c>
      <c r="Q25" s="30" t="s">
        <v>3</v>
      </c>
      <c r="R25" s="25" t="s">
        <v>4</v>
      </c>
      <c r="S25" s="25" t="s">
        <v>6</v>
      </c>
      <c r="T25" s="29" t="s">
        <v>8</v>
      </c>
      <c r="U25" s="248" t="s">
        <v>11</v>
      </c>
      <c r="Z25" s="5">
        <f t="shared" si="1"/>
        <v>24</v>
      </c>
      <c r="AA25" s="78">
        <f ca="1" t="shared" si="0"/>
      </c>
    </row>
    <row r="26" spans="1:27" ht="13.5" customHeight="1">
      <c r="A26" s="3">
        <f>A7</f>
      </c>
      <c r="B26" s="105">
        <f>B7</f>
      </c>
      <c r="C26" s="3">
        <f aca="true" ca="1" t="shared" si="11" ref="C26:C40">IF($A26="","",COUNTIF(INDIRECT($AK$2),CONCATENATE($A26+$AK$10,$C$24,IF($J$24="","*",$J$24),C$25)))</f>
      </c>
      <c r="D26" s="4">
        <f aca="true" ca="1" t="shared" si="12" ref="D26:G40">IF($A26="","",COUNTIF(INDIRECT($AK$2),CONCATENATE($A26+$AK$10,$C$24,IF($J$24="","*",$J$24),D$25)))</f>
      </c>
      <c r="E26" s="4">
        <f ca="1" t="shared" si="12"/>
      </c>
      <c r="F26" s="4">
        <f ca="1" t="shared" si="12"/>
      </c>
      <c r="G26" s="98">
        <f ca="1" t="shared" si="12"/>
      </c>
      <c r="H26" s="242">
        <f>IF(SUM(C26:G26)=0,"",SUM(C26:G26))</f>
      </c>
      <c r="I26" s="101">
        <f>IF(OR($H26="",$H26&lt;Parametri!$B$22),"",SUM($C26*Parametri!A$18,$D26*Parametri!B$18,$E26*Parametri!C$18,$F26*Parametri!D$18,$G26*Parametri!E$18)*100/$H26)</f>
      </c>
      <c r="J26" s="102">
        <f>IF(OR($H26="",$H26&lt;Parametri!$B$22),"",SUM($C26*Parametri!G$18,$D26*Parametri!H$18,$E26*Parametri!I$18,$F26*Parametri!J$18,$G26*Parametri!K$18)*100/$H26)</f>
      </c>
      <c r="K26" s="3">
        <f ca="1">IF($A26="","",COUNTIF(INDIRECT($AK$2),CONCATENATE($A26+$AK$10,$K$24,K$25)))</f>
      </c>
      <c r="L26" s="4">
        <f aca="true" ca="1" t="shared" si="13" ref="L26:O40">IF($A26="","",COUNTIF(INDIRECT($AK$2),CONCATENATE($A26+$AK$10,$K$24,L$25)))</f>
      </c>
      <c r="M26" s="4">
        <f ca="1" t="shared" si="13"/>
      </c>
      <c r="N26" s="4">
        <f ca="1" t="shared" si="13"/>
      </c>
      <c r="O26" s="98">
        <f ca="1" t="shared" si="13"/>
      </c>
      <c r="P26" s="246">
        <f>IF(SUM(K26:O26)=0,"",SUM(K26:O26))</f>
      </c>
      <c r="Q26" s="3">
        <f ca="1">IF($A26="","",COUNTIF(INDIRECT($AK$2),CONCATENATE($A26+$AK$10,$Q$24,Q$25)))</f>
      </c>
      <c r="R26" s="4">
        <f aca="true" ca="1" t="shared" si="14" ref="R26:T40">IF($A26="","",COUNTIF(INDIRECT($AK$2),CONCATENATE($A26+$AK$10,$Q$24,R$25)))</f>
      </c>
      <c r="S26" s="4">
        <f ca="1" t="shared" si="14"/>
      </c>
      <c r="T26" s="26">
        <f ca="1" t="shared" si="14"/>
      </c>
      <c r="U26" s="249">
        <f>IF(SUM(Q26:T26)=0,"",SUM(Q26:T26))</f>
      </c>
      <c r="Z26" s="5">
        <f t="shared" si="1"/>
        <v>25</v>
      </c>
      <c r="AA26" s="78">
        <f ca="1" t="shared" si="0"/>
      </c>
    </row>
    <row r="27" spans="1:27" ht="13.5" customHeight="1">
      <c r="A27" s="5">
        <f aca="true" t="shared" si="15" ref="A27:A41">A8</f>
      </c>
      <c r="B27" s="106">
        <f aca="true" t="shared" si="16" ref="B27:B41">B8</f>
      </c>
      <c r="C27" s="5">
        <f ca="1" t="shared" si="11"/>
      </c>
      <c r="D27" s="6">
        <f ca="1" t="shared" si="12"/>
      </c>
      <c r="E27" s="6">
        <f ca="1" t="shared" si="12"/>
      </c>
      <c r="F27" s="6">
        <f ca="1" t="shared" si="12"/>
      </c>
      <c r="G27" s="99">
        <f ca="1" t="shared" si="12"/>
      </c>
      <c r="H27" s="240">
        <f aca="true" t="shared" si="17" ref="H27:H40">IF(SUM(C27:G27)=0,"",SUM(C27:G27))</f>
      </c>
      <c r="I27" s="9">
        <f>IF(OR($H27="",$H27&lt;Parametri!$B$22),"",SUM($C27*Parametri!A$18,$D27*Parametri!B$18,$E27*Parametri!C$18,$F27*Parametri!D$18,$G27*Parametri!E$18)*100/$H27)</f>
      </c>
      <c r="J27" s="10">
        <f>IF(OR($H27="",$H27&lt;Parametri!$B$22),"",SUM($C27*Parametri!G$18,$D27*Parametri!H$18,$E27*Parametri!I$18,$F27*Parametri!J$18,$G27*Parametri!K$18)*100/$H27)</f>
      </c>
      <c r="K27" s="5">
        <f aca="true" ca="1" t="shared" si="18" ref="K27:K40">IF($A27="","",COUNTIF(INDIRECT($AK$2),CONCATENATE($A27+$AK$10,$K$24,K$25)))</f>
      </c>
      <c r="L27" s="6">
        <f ca="1" t="shared" si="13"/>
      </c>
      <c r="M27" s="6">
        <f ca="1" t="shared" si="13"/>
      </c>
      <c r="N27" s="6">
        <f ca="1" t="shared" si="13"/>
      </c>
      <c r="O27" s="99">
        <f ca="1" t="shared" si="13"/>
      </c>
      <c r="P27" s="247">
        <f aca="true" t="shared" si="19" ref="P27:P40">IF(SUM(K27:O27)=0,"",SUM(K27:O27))</f>
      </c>
      <c r="Q27" s="5">
        <f aca="true" ca="1" t="shared" si="20" ref="Q27:Q40">IF($A27="","",COUNTIF(INDIRECT($AK$2),CONCATENATE($A27+$AK$10,$Q$24,Q$25)))</f>
      </c>
      <c r="R27" s="6">
        <f ca="1" t="shared" si="14"/>
      </c>
      <c r="S27" s="6">
        <f ca="1" t="shared" si="14"/>
      </c>
      <c r="T27" s="27">
        <f ca="1" t="shared" si="14"/>
      </c>
      <c r="U27" s="250">
        <f aca="true" t="shared" si="21" ref="U27:U40">IF(SUM(Q27:T27)=0,"",SUM(Q27:T27))</f>
      </c>
      <c r="Z27" s="5">
        <f t="shared" si="1"/>
        <v>26</v>
      </c>
      <c r="AA27" s="78">
        <f ca="1" t="shared" si="0"/>
      </c>
    </row>
    <row r="28" spans="1:27" ht="13.5" customHeight="1">
      <c r="A28" s="5">
        <f t="shared" si="15"/>
      </c>
      <c r="B28" s="106">
        <f t="shared" si="16"/>
      </c>
      <c r="C28" s="5">
        <f ca="1" t="shared" si="11"/>
      </c>
      <c r="D28" s="6">
        <f ca="1" t="shared" si="12"/>
      </c>
      <c r="E28" s="6">
        <f ca="1" t="shared" si="12"/>
      </c>
      <c r="F28" s="6">
        <f ca="1" t="shared" si="12"/>
      </c>
      <c r="G28" s="99">
        <f ca="1" t="shared" si="12"/>
      </c>
      <c r="H28" s="240">
        <f t="shared" si="17"/>
      </c>
      <c r="I28" s="9">
        <f>IF(OR($H28="",$H28&lt;Parametri!$B$22),"",SUM($C28*Parametri!A$18,$D28*Parametri!B$18,$E28*Parametri!C$18,$F28*Parametri!D$18,$G28*Parametri!E$18)*100/$H28)</f>
      </c>
      <c r="J28" s="10">
        <f>IF(OR($H28="",$H28&lt;Parametri!$B$22),"",SUM($C28*Parametri!G$18,$D28*Parametri!H$18,$E28*Parametri!I$18,$F28*Parametri!J$18,$G28*Parametri!K$18)*100/$H28)</f>
      </c>
      <c r="K28" s="5">
        <f ca="1" t="shared" si="18"/>
      </c>
      <c r="L28" s="6">
        <f ca="1" t="shared" si="13"/>
      </c>
      <c r="M28" s="6">
        <f ca="1" t="shared" si="13"/>
      </c>
      <c r="N28" s="6">
        <f ca="1" t="shared" si="13"/>
      </c>
      <c r="O28" s="99">
        <f ca="1" t="shared" si="13"/>
      </c>
      <c r="P28" s="247">
        <f t="shared" si="19"/>
      </c>
      <c r="Q28" s="5">
        <f ca="1" t="shared" si="20"/>
      </c>
      <c r="R28" s="6">
        <f ca="1" t="shared" si="14"/>
      </c>
      <c r="S28" s="6">
        <f ca="1" t="shared" si="14"/>
      </c>
      <c r="T28" s="27">
        <f ca="1" t="shared" si="14"/>
      </c>
      <c r="U28" s="250">
        <f t="shared" si="21"/>
      </c>
      <c r="Z28" s="5">
        <f t="shared" si="1"/>
        <v>27</v>
      </c>
      <c r="AA28" s="78">
        <f ca="1" t="shared" si="0"/>
      </c>
    </row>
    <row r="29" spans="1:27" ht="13.5" customHeight="1">
      <c r="A29" s="5">
        <f t="shared" si="15"/>
      </c>
      <c r="B29" s="106">
        <f t="shared" si="16"/>
      </c>
      <c r="C29" s="5">
        <f ca="1" t="shared" si="11"/>
      </c>
      <c r="D29" s="6">
        <f ca="1" t="shared" si="12"/>
      </c>
      <c r="E29" s="6">
        <f ca="1" t="shared" si="12"/>
      </c>
      <c r="F29" s="6">
        <f ca="1" t="shared" si="12"/>
      </c>
      <c r="G29" s="99">
        <f ca="1" t="shared" si="12"/>
      </c>
      <c r="H29" s="240">
        <f t="shared" si="17"/>
      </c>
      <c r="I29" s="9">
        <f>IF(OR($H29="",$H29&lt;Parametri!$B$22),"",SUM($C29*Parametri!A$18,$D29*Parametri!B$18,$E29*Parametri!C$18,$F29*Parametri!D$18,$G29*Parametri!E$18)*100/$H29)</f>
      </c>
      <c r="J29" s="10">
        <f>IF(OR($H29="",$H29&lt;Parametri!$B$22),"",SUM($C29*Parametri!G$18,$D29*Parametri!H$18,$E29*Parametri!I$18,$F29*Parametri!J$18,$G29*Parametri!K$18)*100/$H29)</f>
      </c>
      <c r="K29" s="5">
        <f ca="1" t="shared" si="18"/>
      </c>
      <c r="L29" s="6">
        <f ca="1" t="shared" si="13"/>
      </c>
      <c r="M29" s="6">
        <f ca="1" t="shared" si="13"/>
      </c>
      <c r="N29" s="6">
        <f ca="1" t="shared" si="13"/>
      </c>
      <c r="O29" s="99">
        <f ca="1" t="shared" si="13"/>
      </c>
      <c r="P29" s="247">
        <f t="shared" si="19"/>
      </c>
      <c r="Q29" s="5">
        <f ca="1" t="shared" si="20"/>
      </c>
      <c r="R29" s="6">
        <f ca="1" t="shared" si="14"/>
      </c>
      <c r="S29" s="6">
        <f ca="1" t="shared" si="14"/>
      </c>
      <c r="T29" s="27">
        <f ca="1" t="shared" si="14"/>
      </c>
      <c r="U29" s="250">
        <f t="shared" si="21"/>
      </c>
      <c r="Z29" s="5">
        <f t="shared" si="1"/>
        <v>28</v>
      </c>
      <c r="AA29" s="78">
        <f ca="1" t="shared" si="0"/>
      </c>
    </row>
    <row r="30" spans="1:27" ht="13.5" customHeight="1">
      <c r="A30" s="5">
        <f t="shared" si="15"/>
      </c>
      <c r="B30" s="106">
        <f t="shared" si="16"/>
      </c>
      <c r="C30" s="5">
        <f ca="1" t="shared" si="11"/>
      </c>
      <c r="D30" s="6">
        <f ca="1" t="shared" si="12"/>
      </c>
      <c r="E30" s="6">
        <f ca="1" t="shared" si="12"/>
      </c>
      <c r="F30" s="6">
        <f ca="1" t="shared" si="12"/>
      </c>
      <c r="G30" s="99">
        <f ca="1" t="shared" si="12"/>
      </c>
      <c r="H30" s="240">
        <f t="shared" si="17"/>
      </c>
      <c r="I30" s="9">
        <f>IF(OR($H30="",$H30&lt;Parametri!$B$22),"",SUM($C30*Parametri!A$18,$D30*Parametri!B$18,$E30*Parametri!C$18,$F30*Parametri!D$18,$G30*Parametri!E$18)*100/$H30)</f>
      </c>
      <c r="J30" s="10">
        <f>IF(OR($H30="",$H30&lt;Parametri!$B$22),"",SUM($C30*Parametri!G$18,$D30*Parametri!H$18,$E30*Parametri!I$18,$F30*Parametri!J$18,$G30*Parametri!K$18)*100/$H30)</f>
      </c>
      <c r="K30" s="5">
        <f ca="1" t="shared" si="18"/>
      </c>
      <c r="L30" s="6">
        <f ca="1" t="shared" si="13"/>
      </c>
      <c r="M30" s="6">
        <f ca="1" t="shared" si="13"/>
      </c>
      <c r="N30" s="6">
        <f ca="1" t="shared" si="13"/>
      </c>
      <c r="O30" s="99">
        <f ca="1" t="shared" si="13"/>
      </c>
      <c r="P30" s="247">
        <f t="shared" si="19"/>
      </c>
      <c r="Q30" s="5">
        <f ca="1" t="shared" si="20"/>
      </c>
      <c r="R30" s="6">
        <f ca="1" t="shared" si="14"/>
      </c>
      <c r="S30" s="6">
        <f ca="1" t="shared" si="14"/>
      </c>
      <c r="T30" s="27">
        <f ca="1" t="shared" si="14"/>
      </c>
      <c r="U30" s="250">
        <f t="shared" si="21"/>
      </c>
      <c r="Z30" s="5">
        <f t="shared" si="1"/>
        <v>29</v>
      </c>
      <c r="AA30" s="78">
        <f ca="1" t="shared" si="0"/>
      </c>
    </row>
    <row r="31" spans="1:27" ht="13.5" customHeight="1">
      <c r="A31" s="5">
        <f t="shared" si="15"/>
      </c>
      <c r="B31" s="106">
        <f t="shared" si="16"/>
      </c>
      <c r="C31" s="5">
        <f ca="1" t="shared" si="11"/>
      </c>
      <c r="D31" s="6">
        <f ca="1" t="shared" si="12"/>
      </c>
      <c r="E31" s="6">
        <f ca="1" t="shared" si="12"/>
      </c>
      <c r="F31" s="6">
        <f ca="1" t="shared" si="12"/>
      </c>
      <c r="G31" s="99">
        <f ca="1" t="shared" si="12"/>
      </c>
      <c r="H31" s="240">
        <f t="shared" si="17"/>
      </c>
      <c r="I31" s="9">
        <f>IF(OR($H31="",$H31&lt;Parametri!$B$22),"",SUM($C31*Parametri!A$18,$D31*Parametri!B$18,$E31*Parametri!C$18,$F31*Parametri!D$18,$G31*Parametri!E$18)*100/$H31)</f>
      </c>
      <c r="J31" s="10">
        <f>IF(OR($H31="",$H31&lt;Parametri!$B$22),"",SUM($C31*Parametri!G$18,$D31*Parametri!H$18,$E31*Parametri!I$18,$F31*Parametri!J$18,$G31*Parametri!K$18)*100/$H31)</f>
      </c>
      <c r="K31" s="5">
        <f ca="1" t="shared" si="18"/>
      </c>
      <c r="L31" s="6">
        <f ca="1" t="shared" si="13"/>
      </c>
      <c r="M31" s="6">
        <f ca="1" t="shared" si="13"/>
      </c>
      <c r="N31" s="6">
        <f ca="1" t="shared" si="13"/>
      </c>
      <c r="O31" s="99">
        <f ca="1" t="shared" si="13"/>
      </c>
      <c r="P31" s="247">
        <f t="shared" si="19"/>
      </c>
      <c r="Q31" s="5">
        <f ca="1" t="shared" si="20"/>
      </c>
      <c r="R31" s="6">
        <f ca="1" t="shared" si="14"/>
      </c>
      <c r="S31" s="6">
        <f ca="1" t="shared" si="14"/>
      </c>
      <c r="T31" s="27">
        <f ca="1" t="shared" si="14"/>
      </c>
      <c r="U31" s="250">
        <f t="shared" si="21"/>
      </c>
      <c r="Z31" s="5">
        <f t="shared" si="1"/>
        <v>30</v>
      </c>
      <c r="AA31" s="78">
        <f ca="1" t="shared" si="0"/>
      </c>
    </row>
    <row r="32" spans="1:27" ht="13.5" customHeight="1">
      <c r="A32" s="5">
        <f t="shared" si="15"/>
      </c>
      <c r="B32" s="106">
        <f t="shared" si="16"/>
      </c>
      <c r="C32" s="5">
        <f ca="1" t="shared" si="11"/>
      </c>
      <c r="D32" s="6">
        <f ca="1" t="shared" si="12"/>
      </c>
      <c r="E32" s="6">
        <f ca="1" t="shared" si="12"/>
      </c>
      <c r="F32" s="6">
        <f ca="1" t="shared" si="12"/>
      </c>
      <c r="G32" s="99">
        <f ca="1" t="shared" si="12"/>
      </c>
      <c r="H32" s="240">
        <f t="shared" si="17"/>
      </c>
      <c r="I32" s="9">
        <f>IF(OR($H32="",$H32&lt;Parametri!$B$22),"",SUM($C32*Parametri!A$18,$D32*Parametri!B$18,$E32*Parametri!C$18,$F32*Parametri!D$18,$G32*Parametri!E$18)*100/$H32)</f>
      </c>
      <c r="J32" s="10">
        <f>IF(OR($H32="",$H32&lt;Parametri!$B$22),"",SUM($C32*Parametri!G$18,$D32*Parametri!H$18,$E32*Parametri!I$18,$F32*Parametri!J$18,$G32*Parametri!K$18)*100/$H32)</f>
      </c>
      <c r="K32" s="5">
        <f ca="1" t="shared" si="18"/>
      </c>
      <c r="L32" s="6">
        <f ca="1" t="shared" si="13"/>
      </c>
      <c r="M32" s="6">
        <f ca="1" t="shared" si="13"/>
      </c>
      <c r="N32" s="6">
        <f ca="1" t="shared" si="13"/>
      </c>
      <c r="O32" s="99">
        <f ca="1" t="shared" si="13"/>
      </c>
      <c r="P32" s="247">
        <f t="shared" si="19"/>
      </c>
      <c r="Q32" s="5">
        <f ca="1" t="shared" si="20"/>
      </c>
      <c r="R32" s="6">
        <f ca="1" t="shared" si="14"/>
      </c>
      <c r="S32" s="6">
        <f ca="1" t="shared" si="14"/>
      </c>
      <c r="T32" s="27">
        <f ca="1" t="shared" si="14"/>
      </c>
      <c r="U32" s="250">
        <f t="shared" si="21"/>
      </c>
      <c r="Z32" s="5">
        <f t="shared" si="1"/>
        <v>31</v>
      </c>
      <c r="AA32" s="78">
        <f ca="1" t="shared" si="0"/>
      </c>
    </row>
    <row r="33" spans="1:27" ht="13.5" customHeight="1">
      <c r="A33" s="5">
        <f t="shared" si="15"/>
      </c>
      <c r="B33" s="106">
        <f t="shared" si="16"/>
      </c>
      <c r="C33" s="5">
        <f ca="1" t="shared" si="11"/>
      </c>
      <c r="D33" s="6">
        <f ca="1" t="shared" si="12"/>
      </c>
      <c r="E33" s="6">
        <f ca="1" t="shared" si="12"/>
      </c>
      <c r="F33" s="6">
        <f ca="1" t="shared" si="12"/>
      </c>
      <c r="G33" s="99">
        <f ca="1" t="shared" si="12"/>
      </c>
      <c r="H33" s="240">
        <f t="shared" si="17"/>
      </c>
      <c r="I33" s="9">
        <f>IF(OR($H33="",$H33&lt;Parametri!$B$22),"",SUM($C33*Parametri!A$18,$D33*Parametri!B$18,$E33*Parametri!C$18,$F33*Parametri!D$18,$G33*Parametri!E$18)*100/$H33)</f>
      </c>
      <c r="J33" s="10">
        <f>IF(OR($H33="",$H33&lt;Parametri!$B$22),"",SUM($C33*Parametri!G$18,$D33*Parametri!H$18,$E33*Parametri!I$18,$F33*Parametri!J$18,$G33*Parametri!K$18)*100/$H33)</f>
      </c>
      <c r="K33" s="5">
        <f ca="1" t="shared" si="18"/>
      </c>
      <c r="L33" s="6">
        <f ca="1" t="shared" si="13"/>
      </c>
      <c r="M33" s="6">
        <f ca="1" t="shared" si="13"/>
      </c>
      <c r="N33" s="6">
        <f ca="1" t="shared" si="13"/>
      </c>
      <c r="O33" s="99">
        <f ca="1" t="shared" si="13"/>
      </c>
      <c r="P33" s="247">
        <f t="shared" si="19"/>
      </c>
      <c r="Q33" s="5">
        <f ca="1" t="shared" si="20"/>
      </c>
      <c r="R33" s="6">
        <f ca="1" t="shared" si="14"/>
      </c>
      <c r="S33" s="6">
        <f ca="1" t="shared" si="14"/>
      </c>
      <c r="T33" s="27">
        <f ca="1" t="shared" si="14"/>
      </c>
      <c r="U33" s="250">
        <f t="shared" si="21"/>
      </c>
      <c r="Z33" s="5">
        <f t="shared" si="1"/>
        <v>32</v>
      </c>
      <c r="AA33" s="78">
        <f ca="1" t="shared" si="0"/>
      </c>
    </row>
    <row r="34" spans="1:27" ht="13.5" customHeight="1">
      <c r="A34" s="5">
        <f t="shared" si="15"/>
      </c>
      <c r="B34" s="106">
        <f t="shared" si="16"/>
      </c>
      <c r="C34" s="5">
        <f ca="1" t="shared" si="11"/>
      </c>
      <c r="D34" s="6">
        <f ca="1" t="shared" si="12"/>
      </c>
      <c r="E34" s="6">
        <f ca="1" t="shared" si="12"/>
      </c>
      <c r="F34" s="6">
        <f ca="1" t="shared" si="12"/>
      </c>
      <c r="G34" s="99">
        <f ca="1" t="shared" si="12"/>
      </c>
      <c r="H34" s="240">
        <f t="shared" si="17"/>
      </c>
      <c r="I34" s="9">
        <f>IF(OR($H34="",$H34&lt;Parametri!$B$22),"",SUM($C34*Parametri!A$18,$D34*Parametri!B$18,$E34*Parametri!C$18,$F34*Parametri!D$18,$G34*Parametri!E$18)*100/$H34)</f>
      </c>
      <c r="J34" s="10">
        <f>IF(OR($H34="",$H34&lt;Parametri!$B$22),"",SUM($C34*Parametri!G$18,$D34*Parametri!H$18,$E34*Parametri!I$18,$F34*Parametri!J$18,$G34*Parametri!K$18)*100/$H34)</f>
      </c>
      <c r="K34" s="5">
        <f ca="1" t="shared" si="18"/>
      </c>
      <c r="L34" s="6">
        <f ca="1" t="shared" si="13"/>
      </c>
      <c r="M34" s="6">
        <f ca="1" t="shared" si="13"/>
      </c>
      <c r="N34" s="6">
        <f ca="1" t="shared" si="13"/>
      </c>
      <c r="O34" s="99">
        <f ca="1" t="shared" si="13"/>
      </c>
      <c r="P34" s="247">
        <f t="shared" si="19"/>
      </c>
      <c r="Q34" s="5">
        <f ca="1" t="shared" si="20"/>
      </c>
      <c r="R34" s="6">
        <f ca="1" t="shared" si="14"/>
      </c>
      <c r="S34" s="6">
        <f ca="1" t="shared" si="14"/>
      </c>
      <c r="T34" s="27">
        <f ca="1" t="shared" si="14"/>
      </c>
      <c r="U34" s="250">
        <f t="shared" si="21"/>
      </c>
      <c r="Z34" s="5">
        <f t="shared" si="1"/>
        <v>33</v>
      </c>
      <c r="AA34" s="78">
        <f ca="1" t="shared" si="0"/>
      </c>
    </row>
    <row r="35" spans="1:27" ht="13.5" customHeight="1">
      <c r="A35" s="5">
        <f t="shared" si="15"/>
      </c>
      <c r="B35" s="106">
        <f t="shared" si="16"/>
      </c>
      <c r="C35" s="5">
        <f ca="1" t="shared" si="11"/>
      </c>
      <c r="D35" s="6">
        <f ca="1" t="shared" si="12"/>
      </c>
      <c r="E35" s="6">
        <f ca="1" t="shared" si="12"/>
      </c>
      <c r="F35" s="6">
        <f ca="1" t="shared" si="12"/>
      </c>
      <c r="G35" s="99">
        <f ca="1" t="shared" si="12"/>
      </c>
      <c r="H35" s="240">
        <f t="shared" si="17"/>
      </c>
      <c r="I35" s="9">
        <f>IF(OR($H35="",$H35&lt;Parametri!$B$22),"",SUM($C35*Parametri!A$18,$D35*Parametri!B$18,$E35*Parametri!C$18,$F35*Parametri!D$18,$G35*Parametri!E$18)*100/$H35)</f>
      </c>
      <c r="J35" s="10">
        <f>IF(OR($H35="",$H35&lt;Parametri!$B$22),"",SUM($C35*Parametri!G$18,$D35*Parametri!H$18,$E35*Parametri!I$18,$F35*Parametri!J$18,$G35*Parametri!K$18)*100/$H35)</f>
      </c>
      <c r="K35" s="5">
        <f ca="1" t="shared" si="18"/>
      </c>
      <c r="L35" s="6">
        <f ca="1" t="shared" si="13"/>
      </c>
      <c r="M35" s="6">
        <f ca="1" t="shared" si="13"/>
      </c>
      <c r="N35" s="6">
        <f ca="1" t="shared" si="13"/>
      </c>
      <c r="O35" s="99">
        <f ca="1" t="shared" si="13"/>
      </c>
      <c r="P35" s="247">
        <f t="shared" si="19"/>
      </c>
      <c r="Q35" s="5">
        <f ca="1" t="shared" si="20"/>
      </c>
      <c r="R35" s="6">
        <f ca="1" t="shared" si="14"/>
      </c>
      <c r="S35" s="6">
        <f ca="1" t="shared" si="14"/>
      </c>
      <c r="T35" s="27">
        <f ca="1" t="shared" si="14"/>
      </c>
      <c r="U35" s="250">
        <f t="shared" si="21"/>
      </c>
      <c r="Z35" s="5">
        <f t="shared" si="1"/>
        <v>34</v>
      </c>
      <c r="AA35" s="78">
        <f ca="1" t="shared" si="0"/>
      </c>
    </row>
    <row r="36" spans="1:27" ht="13.5" customHeight="1">
      <c r="A36" s="5">
        <f t="shared" si="15"/>
      </c>
      <c r="B36" s="106">
        <f t="shared" si="16"/>
      </c>
      <c r="C36" s="5">
        <f ca="1" t="shared" si="11"/>
      </c>
      <c r="D36" s="6">
        <f ca="1" t="shared" si="12"/>
      </c>
      <c r="E36" s="6">
        <f ca="1" t="shared" si="12"/>
      </c>
      <c r="F36" s="6">
        <f ca="1" t="shared" si="12"/>
      </c>
      <c r="G36" s="99">
        <f ca="1" t="shared" si="12"/>
      </c>
      <c r="H36" s="240">
        <f t="shared" si="17"/>
      </c>
      <c r="I36" s="9">
        <f>IF(OR($H36="",$H36&lt;Parametri!$B$22),"",SUM($C36*Parametri!A$18,$D36*Parametri!B$18,$E36*Parametri!C$18,$F36*Parametri!D$18,$G36*Parametri!E$18)*100/$H36)</f>
      </c>
      <c r="J36" s="10">
        <f>IF(OR($H36="",$H36&lt;Parametri!$B$22),"",SUM($C36*Parametri!G$18,$D36*Parametri!H$18,$E36*Parametri!I$18,$F36*Parametri!J$18,$G36*Parametri!K$18)*100/$H36)</f>
      </c>
      <c r="K36" s="5">
        <f ca="1" t="shared" si="18"/>
      </c>
      <c r="L36" s="6">
        <f ca="1" t="shared" si="13"/>
      </c>
      <c r="M36" s="6">
        <f ca="1" t="shared" si="13"/>
      </c>
      <c r="N36" s="6">
        <f ca="1" t="shared" si="13"/>
      </c>
      <c r="O36" s="99">
        <f ca="1" t="shared" si="13"/>
      </c>
      <c r="P36" s="247">
        <f t="shared" si="19"/>
      </c>
      <c r="Q36" s="5">
        <f ca="1" t="shared" si="20"/>
      </c>
      <c r="R36" s="6">
        <f ca="1" t="shared" si="14"/>
      </c>
      <c r="S36" s="6">
        <f ca="1" t="shared" si="14"/>
      </c>
      <c r="T36" s="27">
        <f ca="1" t="shared" si="14"/>
      </c>
      <c r="U36" s="250">
        <f t="shared" si="21"/>
      </c>
      <c r="Z36" s="5">
        <f t="shared" si="1"/>
        <v>35</v>
      </c>
      <c r="AA36" s="78">
        <f ca="1" t="shared" si="0"/>
      </c>
    </row>
    <row r="37" spans="1:27" ht="13.5" customHeight="1">
      <c r="A37" s="5">
        <f t="shared" si="15"/>
      </c>
      <c r="B37" s="106">
        <f t="shared" si="16"/>
      </c>
      <c r="C37" s="5">
        <f ca="1" t="shared" si="11"/>
      </c>
      <c r="D37" s="6">
        <f ca="1" t="shared" si="12"/>
      </c>
      <c r="E37" s="6">
        <f ca="1" t="shared" si="12"/>
      </c>
      <c r="F37" s="6">
        <f ca="1" t="shared" si="12"/>
      </c>
      <c r="G37" s="99">
        <f ca="1" t="shared" si="12"/>
      </c>
      <c r="H37" s="240">
        <f t="shared" si="17"/>
      </c>
      <c r="I37" s="9">
        <f>IF(OR($H37="",$H37&lt;Parametri!$B$22),"",SUM($C37*Parametri!A$18,$D37*Parametri!B$18,$E37*Parametri!C$18,$F37*Parametri!D$18,$G37*Parametri!E$18)*100/$H37)</f>
      </c>
      <c r="J37" s="10">
        <f>IF(OR($H37="",$H37&lt;Parametri!$B$22),"",SUM($C37*Parametri!G$18,$D37*Parametri!H$18,$E37*Parametri!I$18,$F37*Parametri!J$18,$G37*Parametri!K$18)*100/$H37)</f>
      </c>
      <c r="K37" s="5">
        <f ca="1" t="shared" si="18"/>
      </c>
      <c r="L37" s="6">
        <f ca="1" t="shared" si="13"/>
      </c>
      <c r="M37" s="6">
        <f ca="1" t="shared" si="13"/>
      </c>
      <c r="N37" s="6">
        <f ca="1" t="shared" si="13"/>
      </c>
      <c r="O37" s="99">
        <f ca="1" t="shared" si="13"/>
      </c>
      <c r="P37" s="247">
        <f t="shared" si="19"/>
      </c>
      <c r="Q37" s="5">
        <f ca="1" t="shared" si="20"/>
      </c>
      <c r="R37" s="6">
        <f ca="1" t="shared" si="14"/>
      </c>
      <c r="S37" s="6">
        <f ca="1" t="shared" si="14"/>
      </c>
      <c r="T37" s="27">
        <f ca="1" t="shared" si="14"/>
      </c>
      <c r="U37" s="250">
        <f t="shared" si="21"/>
      </c>
      <c r="Z37" s="5">
        <f t="shared" si="1"/>
        <v>36</v>
      </c>
      <c r="AA37" s="78">
        <f ca="1" t="shared" si="0"/>
      </c>
    </row>
    <row r="38" spans="1:27" ht="13.5" customHeight="1">
      <c r="A38" s="5">
        <f t="shared" si="15"/>
      </c>
      <c r="B38" s="106">
        <f t="shared" si="16"/>
      </c>
      <c r="C38" s="5">
        <f ca="1" t="shared" si="11"/>
      </c>
      <c r="D38" s="6">
        <f ca="1" t="shared" si="12"/>
      </c>
      <c r="E38" s="6">
        <f ca="1" t="shared" si="12"/>
      </c>
      <c r="F38" s="6">
        <f ca="1" t="shared" si="12"/>
      </c>
      <c r="G38" s="99">
        <f ca="1" t="shared" si="12"/>
      </c>
      <c r="H38" s="240">
        <f t="shared" si="17"/>
      </c>
      <c r="I38" s="9">
        <f>IF(OR($H38="",$H38&lt;Parametri!$B$22),"",SUM($C38*Parametri!A$18,$D38*Parametri!B$18,$E38*Parametri!C$18,$F38*Parametri!D$18,$G38*Parametri!E$18)*100/$H38)</f>
      </c>
      <c r="J38" s="10">
        <f>IF(OR($H38="",$H38&lt;Parametri!$B$22),"",SUM($C38*Parametri!G$18,$D38*Parametri!H$18,$E38*Parametri!I$18,$F38*Parametri!J$18,$G38*Parametri!K$18)*100/$H38)</f>
      </c>
      <c r="K38" s="5">
        <f ca="1" t="shared" si="18"/>
      </c>
      <c r="L38" s="6">
        <f ca="1" t="shared" si="13"/>
      </c>
      <c r="M38" s="6">
        <f ca="1" t="shared" si="13"/>
      </c>
      <c r="N38" s="6">
        <f ca="1" t="shared" si="13"/>
      </c>
      <c r="O38" s="99">
        <f ca="1" t="shared" si="13"/>
      </c>
      <c r="P38" s="247">
        <f t="shared" si="19"/>
      </c>
      <c r="Q38" s="5">
        <f ca="1" t="shared" si="20"/>
      </c>
      <c r="R38" s="6">
        <f ca="1" t="shared" si="14"/>
      </c>
      <c r="S38" s="6">
        <f ca="1" t="shared" si="14"/>
      </c>
      <c r="T38" s="27">
        <f ca="1" t="shared" si="14"/>
      </c>
      <c r="U38" s="250">
        <f t="shared" si="21"/>
      </c>
      <c r="Z38" s="5">
        <f t="shared" si="1"/>
        <v>37</v>
      </c>
      <c r="AA38" s="78">
        <f ca="1" t="shared" si="0"/>
      </c>
    </row>
    <row r="39" spans="1:27" ht="13.5" customHeight="1">
      <c r="A39" s="5">
        <f t="shared" si="15"/>
      </c>
      <c r="B39" s="106">
        <f t="shared" si="16"/>
      </c>
      <c r="C39" s="5">
        <f ca="1" t="shared" si="11"/>
      </c>
      <c r="D39" s="6">
        <f ca="1" t="shared" si="12"/>
      </c>
      <c r="E39" s="6">
        <f ca="1" t="shared" si="12"/>
      </c>
      <c r="F39" s="6">
        <f ca="1" t="shared" si="12"/>
      </c>
      <c r="G39" s="99">
        <f ca="1" t="shared" si="12"/>
      </c>
      <c r="H39" s="240">
        <f t="shared" si="17"/>
      </c>
      <c r="I39" s="9">
        <f>IF(OR($H39="",$H39&lt;Parametri!$B$22),"",SUM($C39*Parametri!A$18,$D39*Parametri!B$18,$E39*Parametri!C$18,$F39*Parametri!D$18,$G39*Parametri!E$18)*100/$H39)</f>
      </c>
      <c r="J39" s="10">
        <f>IF(OR($H39="",$H39&lt;Parametri!$B$22),"",SUM($C39*Parametri!G$18,$D39*Parametri!H$18,$E39*Parametri!I$18,$F39*Parametri!J$18,$G39*Parametri!K$18)*100/$H39)</f>
      </c>
      <c r="K39" s="5">
        <f ca="1" t="shared" si="18"/>
      </c>
      <c r="L39" s="6">
        <f ca="1" t="shared" si="13"/>
      </c>
      <c r="M39" s="6">
        <f ca="1" t="shared" si="13"/>
      </c>
      <c r="N39" s="6">
        <f ca="1" t="shared" si="13"/>
      </c>
      <c r="O39" s="99">
        <f ca="1" t="shared" si="13"/>
      </c>
      <c r="P39" s="247">
        <f t="shared" si="19"/>
      </c>
      <c r="Q39" s="5">
        <f ca="1" t="shared" si="20"/>
      </c>
      <c r="R39" s="6">
        <f ca="1" t="shared" si="14"/>
      </c>
      <c r="S39" s="6">
        <f ca="1" t="shared" si="14"/>
      </c>
      <c r="T39" s="27">
        <f ca="1" t="shared" si="14"/>
      </c>
      <c r="U39" s="250">
        <f t="shared" si="21"/>
      </c>
      <c r="Z39" s="5">
        <f t="shared" si="1"/>
        <v>38</v>
      </c>
      <c r="AA39" s="78">
        <f ca="1" t="shared" si="0"/>
      </c>
    </row>
    <row r="40" spans="1:27" ht="13.5" customHeight="1">
      <c r="A40" s="5">
        <f t="shared" si="15"/>
      </c>
      <c r="B40" s="106">
        <f t="shared" si="16"/>
      </c>
      <c r="C40" s="5">
        <f ca="1" t="shared" si="11"/>
      </c>
      <c r="D40" s="6">
        <f ca="1" t="shared" si="12"/>
      </c>
      <c r="E40" s="6">
        <f ca="1" t="shared" si="12"/>
      </c>
      <c r="F40" s="6">
        <f ca="1" t="shared" si="12"/>
      </c>
      <c r="G40" s="99">
        <f ca="1" t="shared" si="12"/>
      </c>
      <c r="H40" s="240">
        <f t="shared" si="17"/>
      </c>
      <c r="I40" s="9">
        <f>IF(OR($H40="",$H40&lt;Parametri!$B$22),"",SUM($C40*Parametri!A$18,$D40*Parametri!B$18,$E40*Parametri!C$18,$F40*Parametri!D$18,$G40*Parametri!E$18)*100/$H40)</f>
      </c>
      <c r="J40" s="10">
        <f>IF(OR($H40="",$H40&lt;Parametri!$B$22),"",SUM($C40*Parametri!G$18,$D40*Parametri!H$18,$E40*Parametri!I$18,$F40*Parametri!J$18,$G40*Parametri!K$18)*100/$H40)</f>
      </c>
      <c r="K40" s="5">
        <f ca="1" t="shared" si="18"/>
      </c>
      <c r="L40" s="6">
        <f ca="1" t="shared" si="13"/>
      </c>
      <c r="M40" s="6">
        <f ca="1" t="shared" si="13"/>
      </c>
      <c r="N40" s="6">
        <f ca="1" t="shared" si="13"/>
      </c>
      <c r="O40" s="99">
        <f ca="1" t="shared" si="13"/>
      </c>
      <c r="P40" s="247">
        <f t="shared" si="19"/>
      </c>
      <c r="Q40" s="5">
        <f ca="1" t="shared" si="20"/>
      </c>
      <c r="R40" s="6">
        <f ca="1" t="shared" si="14"/>
      </c>
      <c r="S40" s="6">
        <f ca="1" t="shared" si="14"/>
      </c>
      <c r="T40" s="27">
        <f ca="1" t="shared" si="14"/>
      </c>
      <c r="U40" s="250">
        <f t="shared" si="21"/>
      </c>
      <c r="Z40" s="5">
        <f t="shared" si="1"/>
        <v>39</v>
      </c>
      <c r="AA40" s="78">
        <f ca="1" t="shared" si="0"/>
      </c>
    </row>
    <row r="41" spans="1:27" ht="13.5" customHeight="1" thickBot="1">
      <c r="A41" s="16" t="str">
        <f t="shared" si="15"/>
        <v>SQ</v>
      </c>
      <c r="B41" s="107" t="str">
        <f t="shared" si="16"/>
        <v>TOT</v>
      </c>
      <c r="C41" s="18">
        <f aca="true" t="shared" si="22" ref="C41:H41">SUM(C26:C40)</f>
        <v>0</v>
      </c>
      <c r="D41" s="19">
        <f t="shared" si="22"/>
        <v>0</v>
      </c>
      <c r="E41" s="19">
        <f t="shared" si="22"/>
        <v>0</v>
      </c>
      <c r="F41" s="19">
        <f t="shared" si="22"/>
        <v>0</v>
      </c>
      <c r="G41" s="100">
        <f t="shared" si="22"/>
        <v>0</v>
      </c>
      <c r="H41" s="18">
        <f t="shared" si="22"/>
        <v>0</v>
      </c>
      <c r="I41" s="33">
        <f>IF($H41=0,"",SUM($C41*Parametri!A$18,$D41*Parametri!B$18,$E41*Parametri!C$18,$F41*Parametri!D$18,$G41*Parametri!E$18)*100/$H41)</f>
      </c>
      <c r="J41" s="32">
        <f>IF($H41=0,"",SUM($C41*Parametri!G$18,$D41*Parametri!H$18,$E41*Parametri!I$18,$F41*Parametri!J$18,$G41*Parametri!K$18)*100/$H41)</f>
      </c>
      <c r="K41" s="18">
        <f aca="true" t="shared" si="23" ref="K41:U41">SUM(K26:K40)</f>
        <v>0</v>
      </c>
      <c r="L41" s="19">
        <f t="shared" si="23"/>
        <v>0</v>
      </c>
      <c r="M41" s="19">
        <f t="shared" si="23"/>
        <v>0</v>
      </c>
      <c r="N41" s="19">
        <f t="shared" si="23"/>
        <v>0</v>
      </c>
      <c r="O41" s="100">
        <f t="shared" si="23"/>
        <v>0</v>
      </c>
      <c r="P41" s="87">
        <f t="shared" si="23"/>
        <v>0</v>
      </c>
      <c r="Q41" s="18">
        <f>SUM(Q26:Q40)</f>
        <v>0</v>
      </c>
      <c r="R41" s="19">
        <f>SUM(R26:R40)</f>
        <v>0</v>
      </c>
      <c r="S41" s="19">
        <f>SUM(S26:S40)</f>
        <v>0</v>
      </c>
      <c r="T41" s="28">
        <f>SUM(T26:T40)</f>
        <v>0</v>
      </c>
      <c r="U41" s="37">
        <f t="shared" si="23"/>
        <v>0</v>
      </c>
      <c r="Z41" s="90">
        <f t="shared" si="1"/>
        <v>40</v>
      </c>
      <c r="AA41" s="91">
        <f ca="1" t="shared" si="0"/>
      </c>
    </row>
    <row r="42" spans="26:27" ht="12.75">
      <c r="Z42" s="2"/>
      <c r="AA42" s="2"/>
    </row>
    <row r="43" spans="26:27" ht="12.75">
      <c r="Z43" s="2"/>
      <c r="AA43" s="2"/>
    </row>
    <row r="44" spans="8:27" ht="18" customHeight="1" hidden="1">
      <c r="H44" s="66" t="s">
        <v>11</v>
      </c>
      <c r="I44" s="66">
        <f>Parametri!B22</f>
        <v>0</v>
      </c>
      <c r="J44" s="298" t="s">
        <v>69</v>
      </c>
      <c r="K44" s="298"/>
      <c r="L44" s="298" t="s">
        <v>70</v>
      </c>
      <c r="M44" s="298"/>
      <c r="N44" s="298" t="s">
        <v>12</v>
      </c>
      <c r="O44" s="298"/>
      <c r="AA44" s="2"/>
    </row>
    <row r="45" spans="16:27" ht="18" customHeight="1" hidden="1">
      <c r="P45" s="93"/>
      <c r="AA45" s="2"/>
    </row>
    <row r="46" spans="9:27" ht="12.75" hidden="1">
      <c r="I46" s="66" t="s">
        <v>35</v>
      </c>
      <c r="J46" s="66">
        <f>Parametri!R7</f>
        <v>0</v>
      </c>
      <c r="K46" s="66">
        <f>Parametri!S7</f>
        <v>0</v>
      </c>
      <c r="L46" s="66">
        <f>Parametri!T7</f>
        <v>0</v>
      </c>
      <c r="M46" s="66">
        <f>Parametri!U7</f>
        <v>0</v>
      </c>
      <c r="N46" s="66">
        <f>Parametri!V7</f>
        <v>0</v>
      </c>
      <c r="O46" s="66">
        <f>Parametri!W7</f>
        <v>0</v>
      </c>
      <c r="AA46" s="2"/>
    </row>
    <row r="47" spans="10:27" ht="12.75" hidden="1">
      <c r="J47" s="66">
        <f>Parametri!R8</f>
        <v>0</v>
      </c>
      <c r="K47" s="66">
        <f>Parametri!S8</f>
        <v>0</v>
      </c>
      <c r="L47" s="66">
        <f>Parametri!T8</f>
        <v>0</v>
      </c>
      <c r="M47" s="66">
        <f>Parametri!U8</f>
        <v>0</v>
      </c>
      <c r="N47" s="66">
        <f>Parametri!V8</f>
        <v>0</v>
      </c>
      <c r="O47" s="66">
        <f>Parametri!W8</f>
        <v>0</v>
      </c>
      <c r="AA47" s="2"/>
    </row>
    <row r="48" spans="10:27" ht="12.75" hidden="1">
      <c r="J48" s="66">
        <f>Parametri!R9</f>
        <v>0</v>
      </c>
      <c r="K48" s="66">
        <f>Parametri!S9</f>
        <v>0</v>
      </c>
      <c r="L48" s="66">
        <f>Parametri!T9</f>
        <v>0</v>
      </c>
      <c r="M48" s="66">
        <f>Parametri!U9</f>
        <v>0</v>
      </c>
      <c r="N48" s="66">
        <f>Parametri!V9</f>
        <v>0</v>
      </c>
      <c r="O48" s="66">
        <f>Parametri!W9</f>
        <v>0</v>
      </c>
      <c r="AA48" s="2"/>
    </row>
    <row r="49" spans="10:27" ht="12.75" hidden="1">
      <c r="J49" s="66">
        <f>Parametri!R10</f>
        <v>0</v>
      </c>
      <c r="K49" s="66">
        <f>Parametri!S10</f>
        <v>0</v>
      </c>
      <c r="L49" s="66">
        <f>Parametri!T10</f>
        <v>0</v>
      </c>
      <c r="M49" s="66">
        <f>Parametri!U10</f>
        <v>0</v>
      </c>
      <c r="N49" s="66">
        <f>Parametri!V10</f>
        <v>0</v>
      </c>
      <c r="O49" s="66">
        <f>Parametri!W10</f>
        <v>0</v>
      </c>
      <c r="AA49" s="2"/>
    </row>
    <row r="50" spans="10:27" ht="12.75" hidden="1">
      <c r="J50" s="66">
        <f>Parametri!R11</f>
        <v>0</v>
      </c>
      <c r="K50" s="66">
        <f>Parametri!S11</f>
        <v>0</v>
      </c>
      <c r="L50" s="66">
        <f>Parametri!T11</f>
        <v>0</v>
      </c>
      <c r="M50" s="66">
        <f>Parametri!U11</f>
        <v>0</v>
      </c>
      <c r="N50" s="66">
        <f>Parametri!V11</f>
        <v>0</v>
      </c>
      <c r="O50" s="66">
        <f>Parametri!W11</f>
        <v>0</v>
      </c>
      <c r="AA50" s="2" t="s">
        <v>32</v>
      </c>
    </row>
    <row r="51" spans="10:27" ht="12.75" hidden="1">
      <c r="J51" s="66">
        <f>Parametri!R12</f>
        <v>0</v>
      </c>
      <c r="K51" s="66">
        <f>Parametri!S12</f>
        <v>0</v>
      </c>
      <c r="L51" s="66">
        <f>Parametri!T12</f>
        <v>0</v>
      </c>
      <c r="M51" s="66">
        <f>Parametri!U12</f>
        <v>0</v>
      </c>
      <c r="N51" s="66">
        <f>Parametri!V12</f>
        <v>0</v>
      </c>
      <c r="O51" s="66">
        <f>Parametri!W12</f>
        <v>0</v>
      </c>
      <c r="AA51" s="2"/>
    </row>
    <row r="52" spans="10:27" ht="12.75" hidden="1">
      <c r="J52" s="66">
        <f>Parametri!R13</f>
        <v>0</v>
      </c>
      <c r="K52" s="66">
        <f>Parametri!S13</f>
        <v>0</v>
      </c>
      <c r="L52" s="66">
        <f>Parametri!T13</f>
        <v>0</v>
      </c>
      <c r="M52" s="66">
        <f>Parametri!U13</f>
        <v>0</v>
      </c>
      <c r="N52" s="66">
        <f>Parametri!V13</f>
        <v>0</v>
      </c>
      <c r="O52" s="66">
        <f>Parametri!W13</f>
        <v>0</v>
      </c>
      <c r="AA52" s="2"/>
    </row>
    <row r="53" spans="10:27" ht="12.75" hidden="1">
      <c r="J53" s="66">
        <f>Parametri!R14</f>
        <v>0</v>
      </c>
      <c r="K53" s="66">
        <f>Parametri!S14</f>
        <v>0</v>
      </c>
      <c r="L53" s="66">
        <f>Parametri!T14</f>
        <v>0</v>
      </c>
      <c r="M53" s="66">
        <f>Parametri!U14</f>
        <v>0</v>
      </c>
      <c r="N53" s="66">
        <f>Parametri!V14</f>
        <v>0</v>
      </c>
      <c r="O53" s="66">
        <f>Parametri!W14</f>
        <v>0</v>
      </c>
      <c r="AA53" s="2"/>
    </row>
    <row r="54" spans="10:27" ht="12.75" hidden="1">
      <c r="J54" s="66">
        <f>Parametri!R15</f>
        <v>0</v>
      </c>
      <c r="K54" s="66">
        <f>Parametri!S15</f>
        <v>0</v>
      </c>
      <c r="L54" s="66">
        <f>Parametri!T15</f>
        <v>0</v>
      </c>
      <c r="M54" s="66">
        <f>Parametri!U15</f>
        <v>0</v>
      </c>
      <c r="N54" s="66">
        <f>Parametri!V15</f>
        <v>0</v>
      </c>
      <c r="O54" s="66">
        <f>Parametri!W15</f>
        <v>0</v>
      </c>
      <c r="T54" s="2" t="s">
        <v>32</v>
      </c>
      <c r="AA54" s="2"/>
    </row>
    <row r="55" spans="10:27" ht="12.75" hidden="1">
      <c r="J55" s="66">
        <f>Parametri!R16</f>
        <v>0</v>
      </c>
      <c r="K55" s="66">
        <f>Parametri!S16</f>
        <v>0</v>
      </c>
      <c r="L55" s="66">
        <f>Parametri!T16</f>
        <v>0</v>
      </c>
      <c r="M55" s="66">
        <f>Parametri!U16</f>
        <v>0</v>
      </c>
      <c r="N55" s="66">
        <f>Parametri!V16</f>
        <v>0</v>
      </c>
      <c r="O55" s="66">
        <f>Parametri!W16</f>
        <v>0</v>
      </c>
      <c r="AA55" s="2"/>
    </row>
    <row r="56" spans="10:27" ht="12.75" hidden="1">
      <c r="J56" s="66">
        <f>Parametri!R17</f>
        <v>0</v>
      </c>
      <c r="K56" s="66">
        <f>Parametri!S17</f>
        <v>0</v>
      </c>
      <c r="L56" s="66">
        <f>Parametri!T17</f>
        <v>0</v>
      </c>
      <c r="M56" s="66">
        <f>Parametri!U17</f>
        <v>0</v>
      </c>
      <c r="N56" s="66">
        <f>Parametri!V17</f>
        <v>0</v>
      </c>
      <c r="O56" s="66">
        <f>Parametri!W17</f>
        <v>0</v>
      </c>
      <c r="AA56" s="2"/>
    </row>
    <row r="57" spans="10:27" ht="12.75" hidden="1">
      <c r="J57" s="66">
        <f>Parametri!R18</f>
        <v>0</v>
      </c>
      <c r="K57" s="66">
        <f>Parametri!S18</f>
        <v>0</v>
      </c>
      <c r="L57" s="66">
        <f>Parametri!T18</f>
        <v>0</v>
      </c>
      <c r="M57" s="66">
        <f>Parametri!U18</f>
        <v>0</v>
      </c>
      <c r="N57" s="66">
        <f>Parametri!V18</f>
        <v>0</v>
      </c>
      <c r="O57" s="66">
        <f>Parametri!W18</f>
        <v>0</v>
      </c>
      <c r="AA57" s="2"/>
    </row>
    <row r="58" spans="10:27" ht="12.75" hidden="1">
      <c r="J58" s="66">
        <f>Parametri!R19</f>
        <v>0</v>
      </c>
      <c r="K58" s="66">
        <f>Parametri!S19</f>
        <v>0</v>
      </c>
      <c r="L58" s="66">
        <f>Parametri!T19</f>
        <v>0</v>
      </c>
      <c r="M58" s="66">
        <f>Parametri!U19</f>
        <v>0</v>
      </c>
      <c r="N58" s="66">
        <f>Parametri!V19</f>
        <v>0</v>
      </c>
      <c r="O58" s="66">
        <f>Parametri!W19</f>
        <v>0</v>
      </c>
      <c r="AA58" s="2"/>
    </row>
    <row r="59" spans="10:27" ht="12.75" hidden="1">
      <c r="J59" s="66">
        <f>Parametri!R20</f>
        <v>0</v>
      </c>
      <c r="K59" s="66">
        <f>Parametri!S20</f>
        <v>0</v>
      </c>
      <c r="L59" s="66">
        <f>Parametri!T20</f>
        <v>0</v>
      </c>
      <c r="M59" s="66">
        <f>Parametri!U20</f>
        <v>0</v>
      </c>
      <c r="N59" s="66">
        <f>Parametri!V20</f>
        <v>0</v>
      </c>
      <c r="O59" s="66">
        <f>Parametri!W20</f>
        <v>0</v>
      </c>
      <c r="AA59" s="2"/>
    </row>
    <row r="60" spans="10:27" ht="12.75" hidden="1">
      <c r="J60" s="66">
        <f>Parametri!R21</f>
        <v>0</v>
      </c>
      <c r="K60" s="66">
        <f>Parametri!S21</f>
        <v>0</v>
      </c>
      <c r="L60" s="66">
        <f>Parametri!T21</f>
        <v>0</v>
      </c>
      <c r="M60" s="66">
        <f>Parametri!U21</f>
        <v>0</v>
      </c>
      <c r="N60" s="66">
        <f>Parametri!V21</f>
        <v>0</v>
      </c>
      <c r="O60" s="66">
        <f>Parametri!W21</f>
        <v>0</v>
      </c>
      <c r="AA60" s="2"/>
    </row>
    <row r="61" spans="10:27" ht="12.75" hidden="1">
      <c r="J61" s="66" t="s">
        <v>9</v>
      </c>
      <c r="K61" s="66" t="s">
        <v>10</v>
      </c>
      <c r="L61" s="66" t="s">
        <v>9</v>
      </c>
      <c r="M61" s="66" t="s">
        <v>10</v>
      </c>
      <c r="N61" s="66" t="s">
        <v>9</v>
      </c>
      <c r="O61" s="66" t="s">
        <v>10</v>
      </c>
      <c r="AA61" s="2"/>
    </row>
    <row r="62" spans="26:27" ht="12.75" hidden="1">
      <c r="Z62" s="2"/>
      <c r="AA62" s="2"/>
    </row>
    <row r="63" spans="26:27" ht="12.75" hidden="1">
      <c r="Z63" s="2"/>
      <c r="AA63" s="2"/>
    </row>
    <row r="64" spans="9:27" ht="12.75" hidden="1">
      <c r="I64" s="66" t="s">
        <v>33</v>
      </c>
      <c r="J64" s="66">
        <f>Parametri!R28</f>
        <v>0</v>
      </c>
      <c r="K64" s="66">
        <f>Parametri!S28</f>
        <v>0</v>
      </c>
      <c r="L64" s="66">
        <f>Parametri!T28</f>
        <v>0</v>
      </c>
      <c r="M64" s="66">
        <f>Parametri!U28</f>
        <v>0</v>
      </c>
      <c r="N64" s="66">
        <f>Parametri!V28</f>
        <v>0</v>
      </c>
      <c r="O64" s="66">
        <f>Parametri!W28</f>
        <v>0</v>
      </c>
      <c r="Z64" s="2"/>
      <c r="AA64" s="2"/>
    </row>
    <row r="65" spans="10:27" ht="12.75" hidden="1">
      <c r="J65" s="66">
        <f>Parametri!R29</f>
        <v>0</v>
      </c>
      <c r="K65" s="66">
        <f>Parametri!S29</f>
        <v>0</v>
      </c>
      <c r="L65" s="66">
        <f>Parametri!T29</f>
        <v>0</v>
      </c>
      <c r="M65" s="66">
        <f>Parametri!U29</f>
        <v>0</v>
      </c>
      <c r="N65" s="66">
        <f>Parametri!V29</f>
        <v>0</v>
      </c>
      <c r="O65" s="66">
        <f>Parametri!W29</f>
        <v>0</v>
      </c>
      <c r="Z65" s="2"/>
      <c r="AA65" s="2"/>
    </row>
    <row r="66" spans="10:27" ht="12.75" hidden="1">
      <c r="J66" s="66">
        <f>Parametri!R30</f>
        <v>0</v>
      </c>
      <c r="K66" s="66">
        <f>Parametri!S30</f>
        <v>0</v>
      </c>
      <c r="L66" s="66">
        <f>Parametri!T30</f>
        <v>0</v>
      </c>
      <c r="M66" s="66">
        <f>Parametri!U30</f>
        <v>0</v>
      </c>
      <c r="N66" s="66">
        <f>Parametri!V30</f>
        <v>0</v>
      </c>
      <c r="O66" s="66">
        <f>Parametri!W30</f>
        <v>0</v>
      </c>
      <c r="Z66" s="2"/>
      <c r="AA66" s="2"/>
    </row>
    <row r="67" spans="10:27" ht="12.75" hidden="1">
      <c r="J67" s="66">
        <f>Parametri!R31</f>
        <v>0</v>
      </c>
      <c r="K67" s="66">
        <f>Parametri!S31</f>
        <v>0</v>
      </c>
      <c r="L67" s="66">
        <f>Parametri!T31</f>
        <v>0</v>
      </c>
      <c r="M67" s="66">
        <f>Parametri!U31</f>
        <v>0</v>
      </c>
      <c r="N67" s="66">
        <f>Parametri!V31</f>
        <v>0</v>
      </c>
      <c r="O67" s="66">
        <f>Parametri!W31</f>
        <v>0</v>
      </c>
      <c r="Z67" s="2"/>
      <c r="AA67" s="2"/>
    </row>
    <row r="68" spans="10:27" ht="12.75" hidden="1">
      <c r="J68" s="66">
        <f>Parametri!R32</f>
        <v>0</v>
      </c>
      <c r="K68" s="66">
        <f>Parametri!S32</f>
        <v>0</v>
      </c>
      <c r="L68" s="66">
        <f>Parametri!T32</f>
        <v>0</v>
      </c>
      <c r="M68" s="66">
        <f>Parametri!U32</f>
        <v>0</v>
      </c>
      <c r="N68" s="66">
        <f>Parametri!V32</f>
        <v>0</v>
      </c>
      <c r="O68" s="66">
        <f>Parametri!W32</f>
        <v>0</v>
      </c>
      <c r="Z68" s="2"/>
      <c r="AA68" s="2"/>
    </row>
    <row r="69" spans="10:27" ht="12.75" hidden="1">
      <c r="J69" s="66">
        <f>Parametri!R33</f>
        <v>0</v>
      </c>
      <c r="K69" s="66">
        <f>Parametri!S33</f>
        <v>0</v>
      </c>
      <c r="L69" s="66">
        <f>Parametri!T33</f>
        <v>0</v>
      </c>
      <c r="M69" s="66">
        <f>Parametri!U33</f>
        <v>0</v>
      </c>
      <c r="N69" s="66">
        <f>Parametri!V33</f>
        <v>0</v>
      </c>
      <c r="O69" s="66">
        <f>Parametri!W33</f>
        <v>0</v>
      </c>
      <c r="Z69" s="2"/>
      <c r="AA69" s="2"/>
    </row>
    <row r="70" spans="10:27" ht="12.75" hidden="1">
      <c r="J70" s="66">
        <f>Parametri!R34</f>
        <v>0</v>
      </c>
      <c r="K70" s="66">
        <f>Parametri!S34</f>
        <v>0</v>
      </c>
      <c r="L70" s="66">
        <f>Parametri!T34</f>
        <v>0</v>
      </c>
      <c r="M70" s="66">
        <f>Parametri!U34</f>
        <v>0</v>
      </c>
      <c r="N70" s="66">
        <f>Parametri!V34</f>
        <v>0</v>
      </c>
      <c r="O70" s="66">
        <f>Parametri!W34</f>
        <v>0</v>
      </c>
      <c r="Z70" s="2"/>
      <c r="AA70" s="2"/>
    </row>
    <row r="71" spans="10:27" ht="12.75" hidden="1">
      <c r="J71" s="66">
        <f>Parametri!R35</f>
        <v>0</v>
      </c>
      <c r="K71" s="66">
        <f>Parametri!S35</f>
        <v>0</v>
      </c>
      <c r="L71" s="66">
        <f>Parametri!T35</f>
        <v>0</v>
      </c>
      <c r="M71" s="66">
        <f>Parametri!U35</f>
        <v>0</v>
      </c>
      <c r="N71" s="66">
        <f>Parametri!V35</f>
        <v>0</v>
      </c>
      <c r="O71" s="66">
        <f>Parametri!W35</f>
        <v>0</v>
      </c>
      <c r="Z71" s="2"/>
      <c r="AA71" s="2"/>
    </row>
    <row r="72" spans="10:27" ht="12.75" hidden="1">
      <c r="J72" s="66">
        <f>Parametri!R36</f>
        <v>0</v>
      </c>
      <c r="K72" s="66">
        <f>Parametri!S36</f>
        <v>0</v>
      </c>
      <c r="L72" s="66">
        <f>Parametri!T36</f>
        <v>0</v>
      </c>
      <c r="M72" s="66">
        <f>Parametri!U36</f>
        <v>0</v>
      </c>
      <c r="N72" s="66">
        <f>Parametri!V36</f>
        <v>0</v>
      </c>
      <c r="O72" s="66">
        <f>Parametri!W36</f>
        <v>0</v>
      </c>
      <c r="Z72" s="2"/>
      <c r="AA72" s="2"/>
    </row>
    <row r="73" spans="10:27" ht="12.75" hidden="1">
      <c r="J73" s="66">
        <f>Parametri!R37</f>
        <v>0</v>
      </c>
      <c r="K73" s="66">
        <f>Parametri!S37</f>
        <v>0</v>
      </c>
      <c r="L73" s="66">
        <f>Parametri!T37</f>
        <v>0</v>
      </c>
      <c r="M73" s="66">
        <f>Parametri!U37</f>
        <v>0</v>
      </c>
      <c r="N73" s="66">
        <f>Parametri!V37</f>
        <v>0</v>
      </c>
      <c r="O73" s="66">
        <f>Parametri!W37</f>
        <v>0</v>
      </c>
      <c r="Z73" s="2"/>
      <c r="AA73" s="2"/>
    </row>
    <row r="74" spans="10:27" ht="12.75" hidden="1">
      <c r="J74" s="66">
        <f>Parametri!R38</f>
        <v>0</v>
      </c>
      <c r="K74" s="66">
        <f>Parametri!S38</f>
        <v>0</v>
      </c>
      <c r="L74" s="66">
        <f>Parametri!T38</f>
        <v>0</v>
      </c>
      <c r="M74" s="66">
        <f>Parametri!U38</f>
        <v>0</v>
      </c>
      <c r="N74" s="66">
        <f>Parametri!V38</f>
        <v>0</v>
      </c>
      <c r="O74" s="66">
        <f>Parametri!W38</f>
        <v>0</v>
      </c>
      <c r="Z74" s="2"/>
      <c r="AA74" s="2"/>
    </row>
    <row r="75" spans="10:27" ht="12.75" hidden="1">
      <c r="J75" s="66">
        <f>Parametri!R39</f>
        <v>0</v>
      </c>
      <c r="K75" s="66">
        <f>Parametri!S39</f>
        <v>0</v>
      </c>
      <c r="L75" s="66">
        <f>Parametri!T39</f>
        <v>0</v>
      </c>
      <c r="M75" s="66">
        <f>Parametri!U39</f>
        <v>0</v>
      </c>
      <c r="N75" s="66">
        <f>Parametri!V39</f>
        <v>0</v>
      </c>
      <c r="O75" s="66">
        <f>Parametri!W39</f>
        <v>0</v>
      </c>
      <c r="Z75" s="2"/>
      <c r="AA75" s="2"/>
    </row>
    <row r="76" spans="10:27" ht="12.75" hidden="1">
      <c r="J76" s="66">
        <f>Parametri!R40</f>
        <v>0</v>
      </c>
      <c r="K76" s="66">
        <f>Parametri!S40</f>
        <v>0</v>
      </c>
      <c r="L76" s="66">
        <f>Parametri!T40</f>
        <v>0</v>
      </c>
      <c r="M76" s="66">
        <f>Parametri!U40</f>
        <v>0</v>
      </c>
      <c r="N76" s="66">
        <f>Parametri!V40</f>
        <v>0</v>
      </c>
      <c r="O76" s="66">
        <f>Parametri!W40</f>
        <v>0</v>
      </c>
      <c r="Z76" s="2"/>
      <c r="AA76" s="2"/>
    </row>
    <row r="77" spans="10:27" ht="12.75" hidden="1">
      <c r="J77" s="66">
        <f>Parametri!R41</f>
        <v>0</v>
      </c>
      <c r="K77" s="66">
        <f>Parametri!S41</f>
        <v>0</v>
      </c>
      <c r="L77" s="66">
        <f>Parametri!T41</f>
        <v>0</v>
      </c>
      <c r="M77" s="66">
        <f>Parametri!U41</f>
        <v>0</v>
      </c>
      <c r="N77" s="66">
        <f>Parametri!V41</f>
        <v>0</v>
      </c>
      <c r="O77" s="66">
        <f>Parametri!W41</f>
        <v>0</v>
      </c>
      <c r="Z77" s="2"/>
      <c r="AA77" s="2"/>
    </row>
    <row r="78" spans="10:27" ht="12.75" hidden="1">
      <c r="J78" s="66">
        <f>Parametri!R42</f>
        <v>0</v>
      </c>
      <c r="K78" s="66">
        <f>Parametri!S42</f>
        <v>0</v>
      </c>
      <c r="L78" s="66">
        <f>Parametri!T42</f>
        <v>0</v>
      </c>
      <c r="M78" s="66">
        <f>Parametri!U42</f>
        <v>0</v>
      </c>
      <c r="N78" s="66">
        <f>Parametri!V42</f>
        <v>0</v>
      </c>
      <c r="O78" s="66">
        <f>Parametri!W42</f>
        <v>0</v>
      </c>
      <c r="Z78" s="2"/>
      <c r="AA78" s="2"/>
    </row>
    <row r="79" spans="10:27" ht="12.75" hidden="1">
      <c r="J79" s="66" t="s">
        <v>9</v>
      </c>
      <c r="K79" s="66" t="s">
        <v>10</v>
      </c>
      <c r="L79" s="66" t="s">
        <v>9</v>
      </c>
      <c r="M79" s="66" t="s">
        <v>10</v>
      </c>
      <c r="N79" s="66" t="s">
        <v>9</v>
      </c>
      <c r="O79" s="66" t="s">
        <v>10</v>
      </c>
      <c r="Z79" s="2"/>
      <c r="AA79" s="2"/>
    </row>
    <row r="80" spans="26:27" ht="12.75" hidden="1">
      <c r="Z80" s="2"/>
      <c r="AA80" s="2"/>
    </row>
    <row r="81" spans="10:27" ht="12.75" hidden="1">
      <c r="J81" s="298" t="s">
        <v>92</v>
      </c>
      <c r="K81" s="298"/>
      <c r="L81" s="298"/>
      <c r="M81" s="298"/>
      <c r="N81" s="298"/>
      <c r="O81" s="298"/>
      <c r="Z81" s="2"/>
      <c r="AA81" s="2"/>
    </row>
    <row r="82" spans="26:27" ht="12.75">
      <c r="Z82" s="2"/>
      <c r="AA82" s="2"/>
    </row>
    <row r="83" spans="26:27" ht="12.75">
      <c r="Z83" s="2"/>
      <c r="AA83" s="2"/>
    </row>
    <row r="84" spans="26:27" ht="12.75">
      <c r="Z84" s="2"/>
      <c r="AA84" s="2"/>
    </row>
    <row r="85" spans="26:27" ht="12.75">
      <c r="Z85" s="2"/>
      <c r="AA85" s="2"/>
    </row>
    <row r="86" spans="26:27" ht="12.75">
      <c r="Z86" s="2"/>
      <c r="AA86" s="2"/>
    </row>
    <row r="87" spans="26:27" ht="12.75">
      <c r="Z87" s="2"/>
      <c r="AA87" s="2"/>
    </row>
    <row r="88" spans="26:27" ht="12.75">
      <c r="Z88" s="2"/>
      <c r="AA88" s="2"/>
    </row>
    <row r="89" spans="26:27" ht="12.75">
      <c r="Z89" s="2"/>
      <c r="AA89" s="2"/>
    </row>
    <row r="90" spans="26:27" ht="12.75">
      <c r="Z90" s="2"/>
      <c r="AA90" s="2"/>
    </row>
    <row r="91" spans="26:27" ht="12.75">
      <c r="Z91" s="2"/>
      <c r="AA91" s="2"/>
    </row>
    <row r="92" spans="26:27" ht="12.75">
      <c r="Z92" s="2"/>
      <c r="AA92" s="2"/>
    </row>
    <row r="93" spans="26:27" ht="12.75">
      <c r="Z93" s="2"/>
      <c r="AA93" s="2"/>
    </row>
    <row r="94" spans="26:27" ht="12.75">
      <c r="Z94" s="2"/>
      <c r="AA94" s="2"/>
    </row>
    <row r="95" spans="26:27" ht="12.75">
      <c r="Z95" s="2"/>
      <c r="AA95" s="2"/>
    </row>
    <row r="96" spans="26:27" ht="12.75">
      <c r="Z96" s="2"/>
      <c r="AA96" s="2"/>
    </row>
    <row r="97" spans="26:27" ht="12.75">
      <c r="Z97" s="2"/>
      <c r="AA97" s="2"/>
    </row>
    <row r="98" spans="26:27" ht="12.75">
      <c r="Z98" s="2"/>
      <c r="AA98" s="2"/>
    </row>
    <row r="99" spans="26:27" ht="12.75">
      <c r="Z99" s="2"/>
      <c r="AA99" s="2"/>
    </row>
    <row r="100" spans="26:27" ht="12.75">
      <c r="Z100" s="2"/>
      <c r="AA100" s="2"/>
    </row>
    <row r="101" spans="26:27" ht="12.75">
      <c r="Z101" s="2"/>
      <c r="AA101" s="2"/>
    </row>
    <row r="102" spans="26:27" ht="12.75">
      <c r="Z102" s="2"/>
      <c r="AA102" s="2"/>
    </row>
    <row r="103" spans="26:27" ht="12.75">
      <c r="Z103" s="2"/>
      <c r="AA103" s="2"/>
    </row>
    <row r="104" spans="26:27" ht="12.75">
      <c r="Z104" s="2"/>
      <c r="AA104" s="2"/>
    </row>
    <row r="105" spans="26:27" ht="12.75">
      <c r="Z105" s="2"/>
      <c r="AA105" s="2"/>
    </row>
    <row r="106" spans="26:27" ht="12.75">
      <c r="Z106" s="2"/>
      <c r="AA106" s="2"/>
    </row>
    <row r="107" spans="26:27" ht="12.75">
      <c r="Z107" s="2"/>
      <c r="AA107" s="2"/>
    </row>
    <row r="108" spans="26:27" ht="12.75">
      <c r="Z108" s="2"/>
      <c r="AA108" s="2"/>
    </row>
    <row r="109" spans="26:27" ht="12.75">
      <c r="Z109" s="2"/>
      <c r="AA109" s="2"/>
    </row>
    <row r="110" spans="26:27" ht="12.75">
      <c r="Z110" s="2"/>
      <c r="AA110" s="2"/>
    </row>
    <row r="111" spans="26:27" ht="12.75">
      <c r="Z111" s="2"/>
      <c r="AA111" s="2"/>
    </row>
    <row r="112" spans="26:27" ht="12.75">
      <c r="Z112" s="2"/>
      <c r="AA112" s="2"/>
    </row>
    <row r="113" spans="26:27" ht="12.75">
      <c r="Z113" s="2"/>
      <c r="AA113" s="2"/>
    </row>
    <row r="114" spans="26:27" ht="12.75">
      <c r="Z114" s="2"/>
      <c r="AA114" s="2"/>
    </row>
    <row r="115" spans="26:27" ht="12.75">
      <c r="Z115" s="2"/>
      <c r="AA115" s="2"/>
    </row>
    <row r="116" spans="26:27" ht="12.75">
      <c r="Z116" s="2"/>
      <c r="AA116" s="2"/>
    </row>
    <row r="117" spans="26:27" ht="12.75">
      <c r="Z117" s="2"/>
      <c r="AA117" s="2"/>
    </row>
    <row r="118" spans="26:27" ht="12.75">
      <c r="Z118" s="2"/>
      <c r="AA118" s="2"/>
    </row>
    <row r="119" spans="26:27" ht="12.75">
      <c r="Z119" s="2"/>
      <c r="AA119" s="2"/>
    </row>
    <row r="120" spans="26:27" ht="12.75">
      <c r="Z120" s="2"/>
      <c r="AA120" s="2"/>
    </row>
    <row r="121" spans="26:27" ht="12.75">
      <c r="Z121" s="2"/>
      <c r="AA121" s="2"/>
    </row>
    <row r="122" spans="26:27" ht="12.75">
      <c r="Z122" s="2"/>
      <c r="AA122" s="2"/>
    </row>
    <row r="123" spans="26:27" ht="12.75">
      <c r="Z123" s="2"/>
      <c r="AA123" s="2"/>
    </row>
    <row r="124" spans="26:27" ht="12.75">
      <c r="Z124" s="2"/>
      <c r="AA124" s="2"/>
    </row>
    <row r="125" spans="26:27" ht="12.75">
      <c r="Z125" s="2"/>
      <c r="AA125" s="2"/>
    </row>
    <row r="126" spans="26:27" ht="12.75">
      <c r="Z126" s="2"/>
      <c r="AA126" s="2"/>
    </row>
    <row r="127" spans="26:27" ht="12.75">
      <c r="Z127" s="2"/>
      <c r="AA127" s="2"/>
    </row>
    <row r="128" spans="26:27" ht="12.75">
      <c r="Z128" s="2"/>
      <c r="AA128" s="2"/>
    </row>
    <row r="129" spans="26:27" ht="12.75">
      <c r="Z129" s="2"/>
      <c r="AA129" s="2"/>
    </row>
    <row r="130" spans="26:27" ht="12.75">
      <c r="Z130" s="2"/>
      <c r="AA130" s="2"/>
    </row>
    <row r="131" spans="26:27" ht="12.75">
      <c r="Z131" s="2"/>
      <c r="AA131" s="2"/>
    </row>
    <row r="132" spans="26:27" ht="12.75">
      <c r="Z132" s="2"/>
      <c r="AA132" s="2"/>
    </row>
    <row r="133" spans="26:27" ht="12.75">
      <c r="Z133" s="2"/>
      <c r="AA133" s="2"/>
    </row>
    <row r="134" spans="26:27" ht="12.75">
      <c r="Z134" s="2"/>
      <c r="AA134" s="2"/>
    </row>
    <row r="135" spans="26:27" ht="12.75">
      <c r="Z135" s="2"/>
      <c r="AA135" s="2"/>
    </row>
    <row r="136" spans="26:27" ht="12.75">
      <c r="Z136" s="2"/>
      <c r="AA136" s="2"/>
    </row>
    <row r="137" spans="26:27" ht="12.75">
      <c r="Z137" s="2"/>
      <c r="AA137" s="2"/>
    </row>
    <row r="138" spans="26:27" ht="12.75">
      <c r="Z138" s="2"/>
      <c r="AA138" s="2"/>
    </row>
    <row r="139" spans="26:27" ht="12.75">
      <c r="Z139" s="2"/>
      <c r="AA139" s="2"/>
    </row>
    <row r="140" spans="26:27" ht="12.75">
      <c r="Z140" s="2"/>
      <c r="AA140" s="2"/>
    </row>
    <row r="141" spans="26:27" ht="12.75">
      <c r="Z141" s="2"/>
      <c r="AA141" s="2"/>
    </row>
    <row r="142" spans="26:27" ht="12.75">
      <c r="Z142" s="2"/>
      <c r="AA142" s="2"/>
    </row>
    <row r="143" spans="26:27" ht="12.75">
      <c r="Z143" s="2"/>
      <c r="AA143" s="2"/>
    </row>
    <row r="144" spans="26:27" ht="12.75">
      <c r="Z144" s="2"/>
      <c r="AA144" s="2"/>
    </row>
    <row r="145" spans="26:27" ht="12.75">
      <c r="Z145" s="2"/>
      <c r="AA145" s="2"/>
    </row>
    <row r="146" spans="26:27" ht="12.75">
      <c r="Z146" s="2"/>
      <c r="AA146" s="2"/>
    </row>
    <row r="147" spans="26:27" ht="12.75">
      <c r="Z147" s="2"/>
      <c r="AA147" s="2"/>
    </row>
    <row r="148" spans="26:27" ht="12.75">
      <c r="Z148" s="2"/>
      <c r="AA148" s="2"/>
    </row>
    <row r="149" spans="26:27" ht="12.75">
      <c r="Z149" s="2"/>
      <c r="AA149" s="2"/>
    </row>
    <row r="150" spans="26:27" ht="12.75">
      <c r="Z150" s="2"/>
      <c r="AA150" s="2"/>
    </row>
    <row r="151" spans="26:27" ht="12.75">
      <c r="Z151" s="2"/>
      <c r="AA151" s="2"/>
    </row>
    <row r="152" spans="26:27" ht="12.75">
      <c r="Z152" s="2"/>
      <c r="AA152" s="2"/>
    </row>
    <row r="153" spans="26:27" ht="12.75">
      <c r="Z153" s="2"/>
      <c r="AA153" s="2"/>
    </row>
    <row r="154" spans="26:27" ht="12.75">
      <c r="Z154" s="2"/>
      <c r="AA154" s="2"/>
    </row>
    <row r="155" spans="26:27" ht="12.75">
      <c r="Z155" s="2"/>
      <c r="AA155" s="2"/>
    </row>
    <row r="156" spans="26:27" ht="12.75">
      <c r="Z156" s="2"/>
      <c r="AA156" s="2"/>
    </row>
    <row r="157" spans="26:27" ht="12.75">
      <c r="Z157" s="2"/>
      <c r="AA157" s="2"/>
    </row>
    <row r="158" spans="26:27" ht="12.75">
      <c r="Z158" s="2"/>
      <c r="AA158" s="2"/>
    </row>
    <row r="159" spans="26:27" ht="12.75">
      <c r="Z159" s="2"/>
      <c r="AA159" s="2"/>
    </row>
    <row r="160" spans="26:27" ht="12.75">
      <c r="Z160" s="2"/>
      <c r="AA160" s="2"/>
    </row>
    <row r="161" spans="26:27" ht="12.75">
      <c r="Z161" s="2"/>
      <c r="AA161" s="2"/>
    </row>
    <row r="162" spans="26:27" ht="12.75">
      <c r="Z162" s="2"/>
      <c r="AA162" s="2"/>
    </row>
    <row r="163" spans="26:27" ht="12.75">
      <c r="Z163" s="2"/>
      <c r="AA163" s="2"/>
    </row>
    <row r="164" spans="26:27" ht="12.75">
      <c r="Z164" s="2"/>
      <c r="AA164" s="2"/>
    </row>
    <row r="165" spans="26:27" ht="12.75">
      <c r="Z165" s="2"/>
      <c r="AA165" s="2"/>
    </row>
    <row r="166" spans="26:27" ht="12.75">
      <c r="Z166" s="2"/>
      <c r="AA166" s="2"/>
    </row>
    <row r="167" spans="26:27" ht="12.75">
      <c r="Z167" s="2"/>
      <c r="AA167" s="2"/>
    </row>
    <row r="168" spans="26:27" ht="12.75">
      <c r="Z168" s="2"/>
      <c r="AA168" s="2"/>
    </row>
    <row r="169" spans="26:27" ht="12.75">
      <c r="Z169" s="2"/>
      <c r="AA169" s="2"/>
    </row>
    <row r="170" spans="26:27" ht="12.75">
      <c r="Z170" s="2"/>
      <c r="AA170" s="2"/>
    </row>
    <row r="171" spans="26:27" ht="12.75">
      <c r="Z171" s="2"/>
      <c r="AA171" s="2"/>
    </row>
    <row r="172" spans="26:27" ht="12.75">
      <c r="Z172" s="2"/>
      <c r="AA172" s="2"/>
    </row>
    <row r="173" spans="26:27" ht="12.75">
      <c r="Z173" s="2"/>
      <c r="AA173" s="2"/>
    </row>
    <row r="174" spans="26:27" ht="12.75">
      <c r="Z174" s="2"/>
      <c r="AA174" s="2"/>
    </row>
    <row r="175" spans="26:27" ht="12.75">
      <c r="Z175" s="2"/>
      <c r="AA175" s="2"/>
    </row>
    <row r="176" spans="26:27" ht="12.75">
      <c r="Z176" s="2"/>
      <c r="AA176" s="2"/>
    </row>
    <row r="177" spans="26:27" ht="12.75">
      <c r="Z177" s="2"/>
      <c r="AA177" s="2"/>
    </row>
    <row r="178" spans="26:27" ht="12.75">
      <c r="Z178" s="2"/>
      <c r="AA178" s="2"/>
    </row>
    <row r="179" spans="26:27" ht="12.75">
      <c r="Z179" s="2"/>
      <c r="AA179" s="2"/>
    </row>
    <row r="180" spans="26:27" ht="12.75">
      <c r="Z180" s="2"/>
      <c r="AA180" s="2"/>
    </row>
    <row r="181" spans="26:27" ht="12.75">
      <c r="Z181" s="2"/>
      <c r="AA181" s="2"/>
    </row>
    <row r="182" spans="26:27" ht="12.75">
      <c r="Z182" s="2"/>
      <c r="AA182" s="2"/>
    </row>
    <row r="183" spans="26:27" ht="12.75">
      <c r="Z183" s="2"/>
      <c r="AA183" s="2"/>
    </row>
    <row r="184" spans="26:27" ht="12.75">
      <c r="Z184" s="2"/>
      <c r="AA184" s="2"/>
    </row>
    <row r="185" spans="26:27" ht="12.75">
      <c r="Z185" s="2"/>
      <c r="AA185" s="2"/>
    </row>
    <row r="186" spans="26:27" ht="12.75">
      <c r="Z186" s="2"/>
      <c r="AA186" s="2"/>
    </row>
    <row r="187" spans="26:27" ht="12.75">
      <c r="Z187" s="2"/>
      <c r="AA187" s="2"/>
    </row>
    <row r="188" spans="26:27" ht="12.75">
      <c r="Z188" s="2"/>
      <c r="AA188" s="2"/>
    </row>
    <row r="189" spans="26:27" ht="12.75">
      <c r="Z189" s="2"/>
      <c r="AA189" s="2"/>
    </row>
    <row r="190" spans="26:27" ht="12.75">
      <c r="Z190" s="2"/>
      <c r="AA190" s="2"/>
    </row>
    <row r="191" spans="26:27" ht="12.75">
      <c r="Z191" s="2"/>
      <c r="AA191" s="2"/>
    </row>
    <row r="192" spans="26:27" ht="12.75">
      <c r="Z192" s="2"/>
      <c r="AA192" s="2"/>
    </row>
    <row r="193" spans="26:27" ht="12.75">
      <c r="Z193" s="2"/>
      <c r="AA193" s="2"/>
    </row>
    <row r="194" spans="26:27" ht="12.75">
      <c r="Z194" s="2"/>
      <c r="AA194" s="2"/>
    </row>
    <row r="195" spans="26:27" ht="12.75">
      <c r="Z195" s="2"/>
      <c r="AA195" s="2"/>
    </row>
    <row r="196" spans="26:27" ht="12.75">
      <c r="Z196" s="2"/>
      <c r="AA196" s="2"/>
    </row>
    <row r="197" spans="26:27" ht="12.75">
      <c r="Z197" s="2"/>
      <c r="AA197" s="2"/>
    </row>
    <row r="198" spans="26:27" ht="12.75">
      <c r="Z198" s="2"/>
      <c r="AA198" s="2"/>
    </row>
    <row r="199" spans="26:27" ht="12.75">
      <c r="Z199" s="2"/>
      <c r="AA199" s="2"/>
    </row>
    <row r="200" spans="26:27" ht="12.75">
      <c r="Z200" s="2"/>
      <c r="AA200" s="2"/>
    </row>
    <row r="201" spans="26:27" ht="12.75">
      <c r="Z201" s="2"/>
      <c r="AA201" s="2"/>
    </row>
    <row r="202" spans="26:27" ht="12.75">
      <c r="Z202" s="2"/>
      <c r="AA202" s="2"/>
    </row>
    <row r="203" spans="26:27" ht="12.75">
      <c r="Z203" s="2"/>
      <c r="AA203" s="2"/>
    </row>
    <row r="204" spans="26:27" ht="12.75">
      <c r="Z204" s="2"/>
      <c r="AA204" s="2"/>
    </row>
    <row r="205" spans="26:27" ht="12.75">
      <c r="Z205" s="2"/>
      <c r="AA205" s="2"/>
    </row>
    <row r="206" spans="26:27" ht="12.75">
      <c r="Z206" s="2"/>
      <c r="AA206" s="2"/>
    </row>
    <row r="207" spans="26:27" ht="12.75">
      <c r="Z207" s="2"/>
      <c r="AA207" s="2"/>
    </row>
    <row r="208" spans="26:27" ht="12.75">
      <c r="Z208" s="2"/>
      <c r="AA208" s="2"/>
    </row>
    <row r="209" spans="26:27" ht="12.75">
      <c r="Z209" s="2"/>
      <c r="AA209" s="2"/>
    </row>
    <row r="210" spans="26:27" ht="12.75">
      <c r="Z210" s="2"/>
      <c r="AA210" s="2"/>
    </row>
    <row r="211" spans="26:27" ht="12.75">
      <c r="Z211" s="2"/>
      <c r="AA211" s="2"/>
    </row>
    <row r="212" spans="26:27" ht="12.75">
      <c r="Z212" s="2"/>
      <c r="AA212" s="2"/>
    </row>
    <row r="213" spans="26:27" ht="12.75">
      <c r="Z213" s="2"/>
      <c r="AA213" s="2"/>
    </row>
    <row r="214" spans="26:27" ht="12.75">
      <c r="Z214" s="2"/>
      <c r="AA214" s="2"/>
    </row>
    <row r="215" spans="26:27" ht="12.75">
      <c r="Z215" s="2"/>
      <c r="AA215" s="2"/>
    </row>
    <row r="216" spans="26:27" ht="12.75">
      <c r="Z216" s="2"/>
      <c r="AA216" s="2"/>
    </row>
    <row r="217" spans="26:27" ht="12.75">
      <c r="Z217" s="2"/>
      <c r="AA217" s="2"/>
    </row>
    <row r="218" spans="26:27" ht="12.75">
      <c r="Z218" s="2"/>
      <c r="AA218" s="2"/>
    </row>
    <row r="219" spans="26:27" ht="12.75">
      <c r="Z219" s="2"/>
      <c r="AA219" s="2"/>
    </row>
    <row r="220" spans="26:27" ht="12.75">
      <c r="Z220" s="2"/>
      <c r="AA220" s="2"/>
    </row>
    <row r="221" spans="26:27" ht="12.75">
      <c r="Z221" s="2"/>
      <c r="AA221" s="2"/>
    </row>
    <row r="222" spans="26:27" ht="12.75">
      <c r="Z222" s="2"/>
      <c r="AA222" s="2"/>
    </row>
    <row r="223" spans="26:27" ht="12.75">
      <c r="Z223" s="2"/>
      <c r="AA223" s="2"/>
    </row>
    <row r="224" spans="26:27" ht="12.75">
      <c r="Z224" s="2"/>
      <c r="AA224" s="2"/>
    </row>
    <row r="225" spans="26:27" ht="12.75">
      <c r="Z225" s="2"/>
      <c r="AA225" s="2"/>
    </row>
    <row r="226" spans="26:27" ht="12.75">
      <c r="Z226" s="2"/>
      <c r="AA226" s="2"/>
    </row>
    <row r="227" spans="26:27" ht="12.75">
      <c r="Z227" s="2"/>
      <c r="AA227" s="2"/>
    </row>
    <row r="228" spans="26:27" ht="12.75">
      <c r="Z228" s="2"/>
      <c r="AA228" s="2"/>
    </row>
    <row r="229" spans="26:27" ht="12.75">
      <c r="Z229" s="2"/>
      <c r="AA229" s="2"/>
    </row>
    <row r="230" spans="26:27" ht="12.75">
      <c r="Z230" s="2"/>
      <c r="AA230" s="2"/>
    </row>
    <row r="231" spans="26:27" ht="12.75">
      <c r="Z231" s="2"/>
      <c r="AA231" s="2"/>
    </row>
    <row r="232" spans="26:27" ht="12.75">
      <c r="Z232" s="2"/>
      <c r="AA232" s="2"/>
    </row>
    <row r="233" spans="26:27" ht="12.75">
      <c r="Z233" s="2"/>
      <c r="AA233" s="2"/>
    </row>
    <row r="234" spans="26:27" ht="12.75">
      <c r="Z234" s="2"/>
      <c r="AA234" s="2"/>
    </row>
    <row r="235" spans="26:27" ht="12.75">
      <c r="Z235" s="2"/>
      <c r="AA235" s="2"/>
    </row>
  </sheetData>
  <sheetProtection password="BCB7" sheet="1" objects="1" scenarios="1"/>
  <mergeCells count="18">
    <mergeCell ref="J81:O81"/>
    <mergeCell ref="A24:A25"/>
    <mergeCell ref="B24:B25"/>
    <mergeCell ref="A3:H3"/>
    <mergeCell ref="I3:T3"/>
    <mergeCell ref="J44:K44"/>
    <mergeCell ref="L44:M44"/>
    <mergeCell ref="N44:O44"/>
    <mergeCell ref="W15:X15"/>
    <mergeCell ref="W7:W9"/>
    <mergeCell ref="W1:X1"/>
    <mergeCell ref="A5:A6"/>
    <mergeCell ref="B5:B6"/>
    <mergeCell ref="A1:B1"/>
    <mergeCell ref="D1:E1"/>
    <mergeCell ref="F1:H1"/>
    <mergeCell ref="I1:N1"/>
    <mergeCell ref="P1:U1"/>
  </mergeCells>
  <conditionalFormatting sqref="AA2:AA41">
    <cfRule type="expression" priority="1" dxfId="2" stopIfTrue="1">
      <formula>RIGHT($AA2,1)="*"</formula>
    </cfRule>
  </conditionalFormatting>
  <conditionalFormatting sqref="U3">
    <cfRule type="cellIs" priority="2" dxfId="6" operator="equal" stopIfTrue="1">
      <formula>"A"</formula>
    </cfRule>
    <cfRule type="cellIs" priority="3" dxfId="0" operator="equal" stopIfTrue="1">
      <formula>"B"</formula>
    </cfRule>
  </conditionalFormatting>
  <conditionalFormatting sqref="I3:T3">
    <cfRule type="expression" priority="4" dxfId="6" stopIfTrue="1">
      <formula>$U$3="A"</formula>
    </cfRule>
    <cfRule type="expression" priority="5" dxfId="0" stopIfTrue="1">
      <formula>$U$3="B"</formula>
    </cfRule>
  </conditionalFormatting>
  <conditionalFormatting sqref="J7:K21">
    <cfRule type="expression" priority="6" dxfId="2" stopIfTrue="1">
      <formula>AND($I7&gt;=$I$44,J7&lt;CHOOSE($AK$12,J46,J64))</formula>
    </cfRule>
  </conditionalFormatting>
  <conditionalFormatting sqref="I26:J40">
    <cfRule type="expression" priority="7" dxfId="2" stopIfTrue="1">
      <formula>AND($H26&gt;=$I$44,I26&lt;CHOOSE($AK$12,N46,N64))</formula>
    </cfRule>
  </conditionalFormatting>
  <conditionalFormatting sqref="S7:T21">
    <cfRule type="expression" priority="8" dxfId="2" stopIfTrue="1">
      <formula>AND($R7&gt;=$I$44,S7&lt;CHOOSE($AK$12,L46,L64))</formula>
    </cfRule>
  </conditionalFormatting>
  <dataValidations count="54">
    <dataValidation allowBlank="1" showInputMessage="1" showErrorMessage="1" promptTitle="SET VISUALIZZATO" prompt="Indica il set del quale si stanno visualizzando le statistiche nelle tabelle accanto." sqref="Y5"/>
    <dataValidation allowBlank="1" showInputMessage="1" showErrorMessage="1" promptTitle="INDICE CODICI SET" prompt="Indice relativo al numero di codice attualmente inserito." sqref="AM1"/>
    <dataValidation allowBlank="1" showInputMessage="1" showErrorMessage="1" promptTitle="SET RILEVATO" prompt="Numero del set attualmente rilevato." sqref="AJ1"/>
    <dataValidation allowBlank="1" showInputMessage="1" showErrorMessage="1" promptTitle="SET VISUALIZZATO" prompt="Numero del set attualmente visualizzato. Lo &quot;0&quot; indica totale." sqref="AI1"/>
    <dataValidation allowBlank="1" showInputMessage="1" showErrorMessage="1" promptTitle="TABELLA CODICI" prompt="Intervallo che rappresenta la tabella codici attualmente visualizzata." sqref="AK1"/>
    <dataValidation allowBlank="1" showInputMessage="1" showErrorMessage="1" promptTitle="TABELLA CODICI SELEZIONATA" prompt="Tabella dei codici in uso relativamente al set in corso." sqref="AK3"/>
    <dataValidation allowBlank="1" showInputMessage="1" showErrorMessage="1" promptTitle="NUMERO DI CODICE" prompt="Indica il numero di codice relativo al set selezionato." sqref="Z1"/>
    <dataValidation allowBlank="1" showInputMessage="1" showErrorMessage="1" promptTitle="ELENCO CODICI" prompt="Indica 40 codici relativi al set selezionato" sqref="AA1"/>
    <dataValidation allowBlank="1" showInputMessage="1" showErrorMessage="1" promptTitle="NUMERO DI MAGLIA" prompt="Numero di maglia del giocatore." sqref="A5:A6 A24:A25"/>
    <dataValidation allowBlank="1" showInputMessage="1" showErrorMessage="1" promptTitle="SIGLA GIOCATORE" prompt="Sigla che abbrevia l'anagrafe del giocatore." sqref="B5:B6 B24:B25"/>
    <dataValidation allowBlank="1" showInputMessage="1" showErrorMessage="1" prompt="Muro vincente." sqref="Q25"/>
    <dataValidation allowBlank="1" showInputMessage="1" showErrorMessage="1" prompt="Muro che consente un contrattacco." sqref="R25"/>
    <dataValidation allowBlank="1" showInputMessage="1" showErrorMessage="1" prompt="Muro che consente un attacco avversario." sqref="S25"/>
    <dataValidation allowBlank="1" showInputMessage="1" showErrorMessage="1" prompt="Mani fuori." sqref="T25"/>
    <dataValidation allowBlank="1" showInputMessage="1" showErrorMessage="1" prompt="Ace subito." sqref="Q6"/>
    <dataValidation allowBlank="1" showInputMessage="1" showErrorMessage="1" promptTitle="NUMERO DI COLPI" prompt="Numero di colpi totale del giocatore per il fondamentale indicato." sqref="I6 R6 H25 P25 U25"/>
    <dataValidation allowBlank="1" showInputMessage="1" showErrorMessage="1" promptTitle="EFFICIENZA" prompt="Efficienza sulla base del foglio Parametri." sqref="K6 T6 J25"/>
    <dataValidation allowBlank="1" showInputMessage="1" showErrorMessage="1" promptTitle="INDICE TABELLA DEI 40 CODICI" prompt="Indica il valore attuale dell'indice del primo codice della tabella dei 40 codici." sqref="AK6"/>
    <dataValidation allowBlank="1" showInputMessage="1" showErrorMessage="1" promptTitle="SQUADRA SCOUTIZZATA" prompt="Colonna relativa ai punti realizzati a fine set dalla squadra scoutizzata." sqref="W16"/>
    <dataValidation allowBlank="1" showInputMessage="1" showErrorMessage="1" promptTitle="SQUADRA AVVERSARIA" prompt="Colonna relativa ai punti realizzati a fine set dalla squadra avversaria." sqref="X16"/>
    <dataValidation operator="greaterThanOrEqual" allowBlank="1" showInputMessage="1" showErrorMessage="1" promptTitle="PUNTI A FINE GARA" prompt="Somma dei punti realizzati a fine gara." sqref="W22:X22"/>
    <dataValidation allowBlank="1" showInputMessage="1" showErrorMessage="1" promptTitle="PUNTI SET" prompt="Tabella dei punteggi dei set." sqref="W15:X15"/>
    <dataValidation type="whole" operator="greaterThanOrEqual" allowBlank="1" showInputMessage="1" showErrorMessage="1" errorTitle="NUMERO NON VALIDO" error="Il numero deve essere intero e maggiore di zero." sqref="W17:X21">
      <formula1>0</formula1>
    </dataValidation>
    <dataValidation allowBlank="1" showInputMessage="1" showErrorMessage="1" prompt="Battuta punto." sqref="C6"/>
    <dataValidation allowBlank="1" showInputMessage="1" showErrorMessage="1" prompt="Battuta che costringe ad attacco scontato." sqref="D6"/>
    <dataValidation allowBlank="1" showInputMessage="1" showErrorMessage="1" prompt="Battuta che toglie un attacco all'avversario." sqref="E6"/>
    <dataValidation allowBlank="1" showInputMessage="1" showErrorMessage="1" prompt="Ricezione avversaria perfetta." sqref="F6"/>
    <dataValidation allowBlank="1" showInputMessage="1" showErrorMessage="1" prompt="L'avversario concede free ball." sqref="G6"/>
    <dataValidation allowBlank="1" showInputMessage="1" showErrorMessage="1" prompt="Battuta fallosa o fallo di battuta." sqref="H6"/>
    <dataValidation allowBlank="1" showInputMessage="1" showErrorMessage="1" prompt="Ricezione perfetta." sqref="L6"/>
    <dataValidation allowBlank="1" showInputMessage="1" showErrorMessage="1" prompt="Ricezione positiva." sqref="M6"/>
    <dataValidation allowBlank="1" showInputMessage="1" showErrorMessage="1" prompt="La ricezione toglie un attacco." sqref="N6"/>
    <dataValidation allowBlank="1" showInputMessage="1" showErrorMessage="1" prompt="La ricezione costringe ad un attacco scontato." sqref="O6"/>
    <dataValidation allowBlank="1" showInputMessage="1" showErrorMessage="1" prompt="Ricezione nell'altro campo o che non consente un attacco." sqref="P6"/>
    <dataValidation allowBlank="1" showInputMessage="1" showErrorMessage="1" prompt="Errori gratuiti." sqref="U6"/>
    <dataValidation allowBlank="1" showInputMessage="1" showErrorMessage="1" prompt="Attacco vincente." sqref="C25"/>
    <dataValidation allowBlank="1" showInputMessage="1" showErrorMessage="1" prompt="Attacco che consente un altro attacco." sqref="D25"/>
    <dataValidation allowBlank="1" showInputMessage="1" showErrorMessage="1" prompt="Difesa che consente un solo attacco obbligato." sqref="M25"/>
    <dataValidation allowBlank="1" showInputMessage="1" showErrorMessage="1" prompt="Difesa che consente un attacco avversario." sqref="N25"/>
    <dataValidation allowBlank="1" showInputMessage="1" showErrorMessage="1" prompt="Attacco falloso o fallo d'attacco." sqref="G25"/>
    <dataValidation allowBlank="1" showInputMessage="1" showErrorMessage="1" promptTitle="FONDAMENTALE DI BATTUTA" prompt="Simbolo di rilevazione." sqref="C5"/>
    <dataValidation allowBlank="1" showInputMessage="1" showErrorMessage="1" promptTitle="FONDAMENTALE DI RICEZIONE" prompt="Simbolo di rilevazione." sqref="L5"/>
    <dataValidation allowBlank="1" showInputMessage="1" showErrorMessage="1" promptTitle="ERRORI GRATUITI GENERICI" prompt="Simbolo di rilevazione." sqref="U5"/>
    <dataValidation allowBlank="1" showInputMessage="1" showErrorMessage="1" prompt="Attacco difeso e contrattaccato dall'avversario." sqref="E25"/>
    <dataValidation allowBlank="1" showInputMessage="1" showErrorMessage="1" prompt="Attacco murato vincente dall'avversario." sqref="F25"/>
    <dataValidation allowBlank="1" showInputMessage="1" showErrorMessage="1" promptTitle="FONDAMENTALE DI ATTACCO" prompt="Simbolo di rilevazione." sqref="C24"/>
    <dataValidation allowBlank="1" showInputMessage="1" showErrorMessage="1" promptTitle="FONDAMENTALE DI DIFESA" prompt="Simbolo di rilevazione." sqref="K24"/>
    <dataValidation allowBlank="1" showInputMessage="1" showErrorMessage="1" promptTitle="FONDAMENTALE DI MURO" prompt="Simbolo di rilevazione." sqref="Q24"/>
    <dataValidation allowBlank="1" showInputMessage="1" showErrorMessage="1" promptTitle="POSITIVITA'" prompt="Positività sulla base del foglio Parametri." sqref="J6 S6 I25"/>
    <dataValidation allowBlank="1" showInputMessage="1" showErrorMessage="1" prompt="Difesa che consente tutte le soluzioni di attacco." sqref="K25"/>
    <dataValidation allowBlank="1" showInputMessage="1" showErrorMessage="1" prompt="Difesa che consente solo due attacchi aperti." sqref="L25"/>
    <dataValidation allowBlank="1" showInputMessage="1" showErrorMessage="1" prompt="Difesa errata." sqref="O25"/>
    <dataValidation allowBlank="1" showInputMessage="1" showErrorMessage="1" promptTitle="SQUADRA A" prompt="Squadra attualmente visualizzata." sqref="U3"/>
    <dataValidation allowBlank="1" showInputMessage="1" showErrorMessage="1" promptTitle="SELEZIONE SQUADRA" prompt="1 = SQUADRA A&#10;2 = SQUADRA B" sqref="AK12"/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1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W136"/>
  <sheetViews>
    <sheetView zoomScalePageLayoutView="0" workbookViewId="0" topLeftCell="A1">
      <selection activeCell="L18" sqref="L18"/>
    </sheetView>
  </sheetViews>
  <sheetFormatPr defaultColWidth="11.00390625" defaultRowHeight="12.75"/>
  <cols>
    <col min="1" max="1" width="12.75390625" style="0" customWidth="1"/>
    <col min="2" max="11" width="7.125" style="0" customWidth="1"/>
    <col min="12" max="13" width="4.875" style="0" customWidth="1"/>
    <col min="14" max="15" width="7.125" style="0" customWidth="1"/>
    <col min="16" max="16" width="12.75390625" style="0" customWidth="1"/>
    <col min="17" max="22" width="7.125" style="0" customWidth="1"/>
    <col min="23" max="24" width="4.875" style="0" customWidth="1"/>
    <col min="25" max="25" width="5.25390625" style="0" customWidth="1"/>
    <col min="26" max="27" width="4.875" style="0" customWidth="1"/>
    <col min="28" max="28" width="5.75390625" style="0" customWidth="1"/>
    <col min="29" max="36" width="4.875" style="0" customWidth="1"/>
    <col min="37" max="37" width="32.375" style="0" hidden="1" customWidth="1"/>
    <col min="38" max="38" width="4.875" style="0" hidden="1" customWidth="1"/>
    <col min="39" max="42" width="6.00390625" style="0" hidden="1" customWidth="1"/>
    <col min="43" max="43" width="7.625" style="0" hidden="1" customWidth="1"/>
    <col min="44" max="48" width="10.75390625" style="0" hidden="1" customWidth="1"/>
  </cols>
  <sheetData>
    <row r="1" spans="8:48" ht="20.25" thickBot="1">
      <c r="H1" s="338">
        <f>IF(J4="A",Immissione!I1,Immissione!P1)</f>
      </c>
      <c r="I1" s="339"/>
      <c r="J1" s="339"/>
      <c r="K1" s="339"/>
      <c r="L1" s="339"/>
      <c r="M1" s="339"/>
      <c r="N1" s="340"/>
      <c r="AK1" s="148"/>
      <c r="AR1" s="344" t="s">
        <v>101</v>
      </c>
      <c r="AS1" s="344"/>
      <c r="AT1" s="344"/>
      <c r="AU1" s="344"/>
      <c r="AV1" s="344"/>
    </row>
    <row r="2" spans="1:49" ht="18.75" thickBot="1">
      <c r="A2" s="341" t="s">
        <v>93</v>
      </c>
      <c r="B2" s="342"/>
      <c r="C2" s="342"/>
      <c r="D2" s="342"/>
      <c r="E2" s="342"/>
      <c r="F2" s="343"/>
      <c r="P2" s="341" t="s">
        <v>94</v>
      </c>
      <c r="Q2" s="342"/>
      <c r="R2" s="342"/>
      <c r="S2" s="342"/>
      <c r="T2" s="342"/>
      <c r="U2" s="342"/>
      <c r="V2" s="343"/>
      <c r="AK2" s="147" t="s">
        <v>98</v>
      </c>
      <c r="AR2" s="152" t="s">
        <v>100</v>
      </c>
      <c r="AS2" s="152" t="s">
        <v>43</v>
      </c>
      <c r="AT2" s="153"/>
      <c r="AU2" s="152" t="s">
        <v>100</v>
      </c>
      <c r="AV2" s="152" t="s">
        <v>96</v>
      </c>
      <c r="AW2" s="145"/>
    </row>
    <row r="3" spans="10:49" ht="13.5" thickBot="1">
      <c r="J3" s="347" t="s">
        <v>41</v>
      </c>
      <c r="K3" s="348"/>
      <c r="AK3" s="147">
        <v>1</v>
      </c>
      <c r="AR3" s="154">
        <f>A7</f>
      </c>
      <c r="AS3" s="150">
        <f>E7</f>
        <v>0</v>
      </c>
      <c r="AT3" s="155"/>
      <c r="AU3" s="150">
        <f>AR3</f>
      </c>
      <c r="AV3" s="149">
        <f>U7</f>
      </c>
      <c r="AW3" s="144"/>
    </row>
    <row r="4" spans="10:49" ht="12.75">
      <c r="J4" s="349" t="str">
        <f>CHOOSE($AK$3,"A","B")</f>
        <v>A</v>
      </c>
      <c r="K4" s="350"/>
      <c r="AK4" s="148"/>
      <c r="AR4" s="154">
        <f aca="true" t="shared" si="0" ref="AR4:AR16">A8</f>
      </c>
      <c r="AS4" s="150">
        <f aca="true" t="shared" si="1" ref="AS4:AS16">E8</f>
        <v>0</v>
      </c>
      <c r="AT4" s="155"/>
      <c r="AU4" s="150">
        <f aca="true" t="shared" si="2" ref="AU4:AU16">AR4</f>
      </c>
      <c r="AV4" s="150">
        <f aca="true" t="shared" si="3" ref="AV4:AV16">U8</f>
      </c>
      <c r="AW4" s="144"/>
    </row>
    <row r="5" spans="10:49" ht="13.5" thickBot="1">
      <c r="J5" s="351"/>
      <c r="K5" s="352"/>
      <c r="AK5" s="147" t="s">
        <v>97</v>
      </c>
      <c r="AR5" s="154">
        <f t="shared" si="0"/>
      </c>
      <c r="AS5" s="150">
        <f t="shared" si="1"/>
        <v>0</v>
      </c>
      <c r="AT5" s="155"/>
      <c r="AU5" s="150">
        <f t="shared" si="2"/>
      </c>
      <c r="AV5" s="150">
        <f t="shared" si="3"/>
      </c>
      <c r="AW5" s="144"/>
    </row>
    <row r="6" spans="1:49" ht="12.75" customHeight="1" thickBot="1">
      <c r="A6" s="133" t="s">
        <v>40</v>
      </c>
      <c r="B6" s="134" t="s">
        <v>33</v>
      </c>
      <c r="C6" s="134" t="s">
        <v>79</v>
      </c>
      <c r="D6" s="134" t="s">
        <v>34</v>
      </c>
      <c r="E6" s="139" t="s">
        <v>38</v>
      </c>
      <c r="F6" s="127" t="s">
        <v>43</v>
      </c>
      <c r="J6" s="353"/>
      <c r="K6" s="354"/>
      <c r="P6" s="133" t="s">
        <v>40</v>
      </c>
      <c r="Q6" s="134" t="s">
        <v>33</v>
      </c>
      <c r="R6" s="134" t="s">
        <v>20</v>
      </c>
      <c r="S6" s="134" t="s">
        <v>79</v>
      </c>
      <c r="T6" s="134" t="s">
        <v>37</v>
      </c>
      <c r="U6" s="139" t="s">
        <v>38</v>
      </c>
      <c r="V6" s="127" t="s">
        <v>96</v>
      </c>
      <c r="AK6" s="147">
        <v>6</v>
      </c>
      <c r="AR6" s="154">
        <f t="shared" si="0"/>
      </c>
      <c r="AS6" s="150">
        <f t="shared" si="1"/>
        <v>0</v>
      </c>
      <c r="AT6" s="155"/>
      <c r="AU6" s="150">
        <f t="shared" si="2"/>
      </c>
      <c r="AV6" s="150">
        <f t="shared" si="3"/>
      </c>
      <c r="AW6" s="144"/>
    </row>
    <row r="7" spans="1:49" ht="12.75" customHeight="1" thickBot="1">
      <c r="A7" s="131">
        <f>IF($J$4="A",Parametri!Q7,Parametri!Q28)</f>
      </c>
      <c r="B7" s="132">
        <f>IF($J$4="A",B100,B121)</f>
        <v>0</v>
      </c>
      <c r="C7" s="132">
        <f>IF($J$4="A",F100,F121)</f>
        <v>0</v>
      </c>
      <c r="D7" s="132">
        <f>IF($J$4="A",H100,H121)</f>
        <v>0</v>
      </c>
      <c r="E7" s="140">
        <f>SUM(B7:D7)</f>
        <v>0</v>
      </c>
      <c r="F7" s="128">
        <f ca="1">INDIRECT($AK$14)</f>
        <v>0</v>
      </c>
      <c r="P7" s="131">
        <f>A7</f>
      </c>
      <c r="Q7" s="132">
        <f>IF($J$4="A",C100,C121)</f>
        <v>0</v>
      </c>
      <c r="R7" s="132">
        <f>IF($J$4="A",E100,E121)</f>
        <v>0</v>
      </c>
      <c r="S7" s="132">
        <f>IF($J$4="A",G100,G121)</f>
        <v>0</v>
      </c>
      <c r="T7" s="132">
        <f>IF($J$4="A",J100,J121)</f>
        <v>0</v>
      </c>
      <c r="U7" s="140">
        <f aca="true" t="shared" si="4" ref="U7:U21">IF(SUM(Q7:T7)=0,"",SUM(Q7:T7))</f>
      </c>
      <c r="V7" s="128">
        <f ca="1">INDIRECT($AK$16)</f>
        <v>0</v>
      </c>
      <c r="AK7" s="148"/>
      <c r="AR7" s="154">
        <f t="shared" si="0"/>
      </c>
      <c r="AS7" s="150">
        <f t="shared" si="1"/>
        <v>0</v>
      </c>
      <c r="AT7" s="155"/>
      <c r="AU7" s="150">
        <f t="shared" si="2"/>
      </c>
      <c r="AV7" s="150">
        <f t="shared" si="3"/>
      </c>
      <c r="AW7" s="144"/>
    </row>
    <row r="8" spans="1:49" ht="13.5" customHeight="1" thickBot="1">
      <c r="A8" s="124">
        <f>IF($J$4="A",Parametri!Q8,Parametri!Q29)</f>
      </c>
      <c r="B8" s="23">
        <f aca="true" t="shared" si="5" ref="B8:B20">IF($J$4="A",B101,B122)</f>
        <v>0</v>
      </c>
      <c r="C8" s="23">
        <f aca="true" t="shared" si="6" ref="C8:C20">IF($J$4="A",F101,F122)</f>
        <v>0</v>
      </c>
      <c r="D8" s="23">
        <f aca="true" t="shared" si="7" ref="D8:D20">IF($J$4="A",H101,H122)</f>
        <v>0</v>
      </c>
      <c r="E8" s="141">
        <f aca="true" t="shared" si="8" ref="E8:E20">SUM(B8:D8)</f>
        <v>0</v>
      </c>
      <c r="P8" s="124">
        <f aca="true" t="shared" si="9" ref="P8:P20">A8</f>
      </c>
      <c r="Q8" s="23">
        <f aca="true" t="shared" si="10" ref="Q8:Q20">IF($J$4="A",C101,C122)</f>
        <v>0</v>
      </c>
      <c r="R8" s="23">
        <f aca="true" t="shared" si="11" ref="R8:R20">IF($J$4="A",E101,E122)</f>
        <v>0</v>
      </c>
      <c r="S8" s="23">
        <f aca="true" t="shared" si="12" ref="S8:S20">IF($J$4="A",G101,G122)</f>
        <v>0</v>
      </c>
      <c r="T8" s="23">
        <f aca="true" t="shared" si="13" ref="T8:T20">IF($J$4="A",J101,J122)</f>
        <v>0</v>
      </c>
      <c r="U8" s="141">
        <f t="shared" si="4"/>
      </c>
      <c r="AK8" s="149" t="s">
        <v>31</v>
      </c>
      <c r="AR8" s="154">
        <f t="shared" si="0"/>
      </c>
      <c r="AS8" s="150">
        <f t="shared" si="1"/>
        <v>0</v>
      </c>
      <c r="AT8" s="155"/>
      <c r="AU8" s="150">
        <f t="shared" si="2"/>
      </c>
      <c r="AV8" s="150">
        <f t="shared" si="3"/>
      </c>
      <c r="AW8" s="144"/>
    </row>
    <row r="9" spans="1:49" ht="12.75" customHeight="1" thickBot="1">
      <c r="A9" s="143">
        <f>IF($J$4="A",Parametri!Q9,Parametri!Q30)</f>
      </c>
      <c r="B9" s="23">
        <f t="shared" si="5"/>
        <v>0</v>
      </c>
      <c r="C9" s="23">
        <f t="shared" si="6"/>
        <v>0</v>
      </c>
      <c r="D9" s="23">
        <f t="shared" si="7"/>
        <v>0</v>
      </c>
      <c r="E9" s="141">
        <f t="shared" si="8"/>
        <v>0</v>
      </c>
      <c r="J9" s="347" t="s">
        <v>22</v>
      </c>
      <c r="K9" s="348"/>
      <c r="P9" s="124">
        <f t="shared" si="9"/>
      </c>
      <c r="Q9" s="23">
        <f t="shared" si="10"/>
        <v>0</v>
      </c>
      <c r="R9" s="23">
        <f t="shared" si="11"/>
        <v>0</v>
      </c>
      <c r="S9" s="23">
        <f t="shared" si="12"/>
        <v>0</v>
      </c>
      <c r="T9" s="23">
        <f t="shared" si="13"/>
        <v>0</v>
      </c>
      <c r="U9" s="141">
        <f t="shared" si="4"/>
      </c>
      <c r="AK9" s="150" t="str">
        <f>CHOOSE(AK6,"Immissione!$AC$2:$AC$1001","Immissione!$AD$2:$AD$1001","Immissione!$AE$2:$AE$1001","Immissione!$AF$2:$AF$1001","Immissione!$AG$2:$AG$1001","Immissione!$AC$2:$AG$1001")</f>
        <v>Immissione!$AC$2:$AG$1001</v>
      </c>
      <c r="AR9" s="154">
        <f t="shared" si="0"/>
      </c>
      <c r="AS9" s="150">
        <f t="shared" si="1"/>
        <v>0</v>
      </c>
      <c r="AT9" s="155"/>
      <c r="AU9" s="150">
        <f t="shared" si="2"/>
      </c>
      <c r="AV9" s="150">
        <f t="shared" si="3"/>
      </c>
      <c r="AW9" s="144"/>
    </row>
    <row r="10" spans="1:49" ht="12.75">
      <c r="A10" s="124">
        <f>IF($J$4="A",Parametri!Q10,Parametri!Q31)</f>
      </c>
      <c r="B10" s="23">
        <f t="shared" si="5"/>
        <v>0</v>
      </c>
      <c r="C10" s="23">
        <f t="shared" si="6"/>
        <v>0</v>
      </c>
      <c r="D10" s="23">
        <f t="shared" si="7"/>
        <v>0</v>
      </c>
      <c r="E10" s="141">
        <f t="shared" si="8"/>
        <v>0</v>
      </c>
      <c r="J10" s="349" t="str">
        <f>CHOOSE($AK$6,1,2,3,4,5,"TOT")</f>
        <v>TOT</v>
      </c>
      <c r="K10" s="350"/>
      <c r="P10" s="124">
        <f t="shared" si="9"/>
      </c>
      <c r="Q10" s="23">
        <f t="shared" si="10"/>
        <v>0</v>
      </c>
      <c r="R10" s="23">
        <f t="shared" si="11"/>
        <v>0</v>
      </c>
      <c r="S10" s="23">
        <f t="shared" si="12"/>
        <v>0</v>
      </c>
      <c r="T10" s="23">
        <f t="shared" si="13"/>
        <v>0</v>
      </c>
      <c r="U10" s="141">
        <f t="shared" si="4"/>
      </c>
      <c r="AK10" s="148"/>
      <c r="AR10" s="154">
        <f t="shared" si="0"/>
      </c>
      <c r="AS10" s="150">
        <f t="shared" si="1"/>
        <v>0</v>
      </c>
      <c r="AT10" s="155"/>
      <c r="AU10" s="150">
        <f t="shared" si="2"/>
      </c>
      <c r="AV10" s="150">
        <f t="shared" si="3"/>
      </c>
      <c r="AW10" s="144"/>
    </row>
    <row r="11" spans="1:49" ht="12.75">
      <c r="A11" s="124">
        <f>IF($J$4="A",Parametri!Q11,Parametri!Q32)</f>
      </c>
      <c r="B11" s="23">
        <f t="shared" si="5"/>
        <v>0</v>
      </c>
      <c r="C11" s="23">
        <f t="shared" si="6"/>
        <v>0</v>
      </c>
      <c r="D11" s="23">
        <f t="shared" si="7"/>
        <v>0</v>
      </c>
      <c r="E11" s="141">
        <f t="shared" si="8"/>
        <v>0</v>
      </c>
      <c r="J11" s="351"/>
      <c r="K11" s="352"/>
      <c r="P11" s="124">
        <f t="shared" si="9"/>
      </c>
      <c r="Q11" s="23">
        <f t="shared" si="10"/>
        <v>0</v>
      </c>
      <c r="R11" s="23">
        <f t="shared" si="11"/>
        <v>0</v>
      </c>
      <c r="S11" s="23">
        <f t="shared" si="12"/>
        <v>0</v>
      </c>
      <c r="T11" s="23">
        <f t="shared" si="13"/>
        <v>0</v>
      </c>
      <c r="U11" s="141">
        <f t="shared" si="4"/>
      </c>
      <c r="AK11" s="149" t="s">
        <v>99</v>
      </c>
      <c r="AR11" s="154">
        <f t="shared" si="0"/>
      </c>
      <c r="AS11" s="150">
        <f t="shared" si="1"/>
        <v>0</v>
      </c>
      <c r="AT11" s="155"/>
      <c r="AU11" s="150">
        <f t="shared" si="2"/>
      </c>
      <c r="AV11" s="150">
        <f t="shared" si="3"/>
      </c>
      <c r="AW11" s="144"/>
    </row>
    <row r="12" spans="1:49" ht="13.5" thickBot="1">
      <c r="A12" s="124">
        <f>IF($J$4="A",Parametri!Q12,Parametri!Q33)</f>
      </c>
      <c r="B12" s="23">
        <f t="shared" si="5"/>
        <v>0</v>
      </c>
      <c r="C12" s="23">
        <f t="shared" si="6"/>
        <v>0</v>
      </c>
      <c r="D12" s="23">
        <f t="shared" si="7"/>
        <v>0</v>
      </c>
      <c r="E12" s="141">
        <f t="shared" si="8"/>
        <v>0</v>
      </c>
      <c r="J12" s="353"/>
      <c r="K12" s="354"/>
      <c r="P12" s="124">
        <f t="shared" si="9"/>
      </c>
      <c r="Q12" s="23">
        <f t="shared" si="10"/>
        <v>0</v>
      </c>
      <c r="R12" s="23">
        <f t="shared" si="11"/>
        <v>0</v>
      </c>
      <c r="S12" s="23">
        <f t="shared" si="12"/>
        <v>0</v>
      </c>
      <c r="T12" s="23">
        <f t="shared" si="13"/>
        <v>0</v>
      </c>
      <c r="U12" s="141">
        <f t="shared" si="4"/>
      </c>
      <c r="AK12" s="149" t="str">
        <f>CHOOSE(AK3,"Immissione!W","Immissione!X")</f>
        <v>Immissione!W</v>
      </c>
      <c r="AR12" s="154">
        <f t="shared" si="0"/>
      </c>
      <c r="AS12" s="150">
        <f t="shared" si="1"/>
        <v>0</v>
      </c>
      <c r="AT12" s="155"/>
      <c r="AU12" s="150">
        <f t="shared" si="2"/>
      </c>
      <c r="AV12" s="150">
        <f t="shared" si="3"/>
      </c>
      <c r="AW12" s="144"/>
    </row>
    <row r="13" spans="1:49" ht="12.75">
      <c r="A13" s="124">
        <f>IF($J$4="A",Parametri!Q13,Parametri!Q34)</f>
      </c>
      <c r="B13" s="23">
        <f t="shared" si="5"/>
        <v>0</v>
      </c>
      <c r="C13" s="23">
        <f t="shared" si="6"/>
        <v>0</v>
      </c>
      <c r="D13" s="23">
        <f t="shared" si="7"/>
        <v>0</v>
      </c>
      <c r="E13" s="141">
        <f t="shared" si="8"/>
        <v>0</v>
      </c>
      <c r="P13" s="124">
        <f t="shared" si="9"/>
      </c>
      <c r="Q13" s="23">
        <f t="shared" si="10"/>
        <v>0</v>
      </c>
      <c r="R13" s="23">
        <f t="shared" si="11"/>
        <v>0</v>
      </c>
      <c r="S13" s="23">
        <f t="shared" si="12"/>
        <v>0</v>
      </c>
      <c r="T13" s="23">
        <f t="shared" si="13"/>
        <v>0</v>
      </c>
      <c r="U13" s="141">
        <f t="shared" si="4"/>
      </c>
      <c r="AK13" s="149">
        <f>AK6+16</f>
        <v>22</v>
      </c>
      <c r="AR13" s="154">
        <f t="shared" si="0"/>
      </c>
      <c r="AS13" s="150">
        <f t="shared" si="1"/>
        <v>0</v>
      </c>
      <c r="AT13" s="155"/>
      <c r="AU13" s="150">
        <f t="shared" si="2"/>
      </c>
      <c r="AV13" s="150">
        <f t="shared" si="3"/>
      </c>
      <c r="AW13" s="144"/>
    </row>
    <row r="14" spans="1:49" ht="12.75">
      <c r="A14" s="124">
        <f>IF($J$4="A",Parametri!Q14,Parametri!Q35)</f>
      </c>
      <c r="B14" s="23">
        <f t="shared" si="5"/>
        <v>0</v>
      </c>
      <c r="C14" s="23">
        <f t="shared" si="6"/>
        <v>0</v>
      </c>
      <c r="D14" s="23">
        <f t="shared" si="7"/>
        <v>0</v>
      </c>
      <c r="E14" s="141">
        <f t="shared" si="8"/>
        <v>0</v>
      </c>
      <c r="P14" s="124">
        <f t="shared" si="9"/>
      </c>
      <c r="Q14" s="23">
        <f t="shared" si="10"/>
        <v>0</v>
      </c>
      <c r="R14" s="23">
        <f t="shared" si="11"/>
        <v>0</v>
      </c>
      <c r="S14" s="23">
        <f t="shared" si="12"/>
        <v>0</v>
      </c>
      <c r="T14" s="23">
        <f t="shared" si="13"/>
        <v>0</v>
      </c>
      <c r="U14" s="141">
        <f t="shared" si="4"/>
      </c>
      <c r="AK14" s="151" t="str">
        <f>CONCATENATE(AK12,AK13)</f>
        <v>Immissione!W22</v>
      </c>
      <c r="AR14" s="154">
        <f t="shared" si="0"/>
      </c>
      <c r="AS14" s="150">
        <f t="shared" si="1"/>
        <v>0</v>
      </c>
      <c r="AT14" s="155"/>
      <c r="AU14" s="150">
        <f t="shared" si="2"/>
      </c>
      <c r="AV14" s="150">
        <f t="shared" si="3"/>
      </c>
      <c r="AW14" s="144"/>
    </row>
    <row r="15" spans="1:49" ht="12.75">
      <c r="A15" s="124">
        <f>IF($J$4="A",Parametri!Q15,Parametri!Q36)</f>
      </c>
      <c r="B15" s="23">
        <f t="shared" si="5"/>
        <v>0</v>
      </c>
      <c r="C15" s="23">
        <f t="shared" si="6"/>
        <v>0</v>
      </c>
      <c r="D15" s="23">
        <f t="shared" si="7"/>
        <v>0</v>
      </c>
      <c r="E15" s="141">
        <f t="shared" si="8"/>
        <v>0</v>
      </c>
      <c r="P15" s="124">
        <f t="shared" si="9"/>
      </c>
      <c r="Q15" s="23">
        <f t="shared" si="10"/>
        <v>0</v>
      </c>
      <c r="R15" s="23">
        <f t="shared" si="11"/>
        <v>0</v>
      </c>
      <c r="S15" s="23">
        <f t="shared" si="12"/>
        <v>0</v>
      </c>
      <c r="T15" s="23">
        <f t="shared" si="13"/>
        <v>0</v>
      </c>
      <c r="U15" s="141">
        <f t="shared" si="4"/>
      </c>
      <c r="AK15" s="149" t="str">
        <f>CHOOSE(AK3,"Immissione!X","Immissione!W")</f>
        <v>Immissione!X</v>
      </c>
      <c r="AR15" s="154">
        <f t="shared" si="0"/>
      </c>
      <c r="AS15" s="150">
        <f t="shared" si="1"/>
        <v>0</v>
      </c>
      <c r="AT15" s="155"/>
      <c r="AU15" s="150">
        <f t="shared" si="2"/>
      </c>
      <c r="AV15" s="150">
        <f t="shared" si="3"/>
      </c>
      <c r="AW15" s="144"/>
    </row>
    <row r="16" spans="1:49" ht="12.75">
      <c r="A16" s="124">
        <f>IF($J$4="A",Parametri!Q16,Parametri!Q37)</f>
      </c>
      <c r="B16" s="23">
        <f t="shared" si="5"/>
        <v>0</v>
      </c>
      <c r="C16" s="23">
        <f t="shared" si="6"/>
        <v>0</v>
      </c>
      <c r="D16" s="23">
        <f t="shared" si="7"/>
        <v>0</v>
      </c>
      <c r="E16" s="141">
        <f t="shared" si="8"/>
        <v>0</v>
      </c>
      <c r="P16" s="124">
        <f t="shared" si="9"/>
      </c>
      <c r="Q16" s="23">
        <f t="shared" si="10"/>
        <v>0</v>
      </c>
      <c r="R16" s="23">
        <f t="shared" si="11"/>
        <v>0</v>
      </c>
      <c r="S16" s="23">
        <f t="shared" si="12"/>
        <v>0</v>
      </c>
      <c r="T16" s="23">
        <f t="shared" si="13"/>
        <v>0</v>
      </c>
      <c r="U16" s="141">
        <f t="shared" si="4"/>
      </c>
      <c r="AK16" s="151" t="str">
        <f>CONCATENATE(AK15,AK13)</f>
        <v>Immissione!X22</v>
      </c>
      <c r="AR16" s="154">
        <f t="shared" si="0"/>
      </c>
      <c r="AS16" s="150">
        <f t="shared" si="1"/>
        <v>0</v>
      </c>
      <c r="AT16" s="155"/>
      <c r="AU16" s="150">
        <f t="shared" si="2"/>
      </c>
      <c r="AV16" s="150">
        <f t="shared" si="3"/>
      </c>
      <c r="AW16" s="144"/>
    </row>
    <row r="17" spans="1:49" ht="12.75">
      <c r="A17" s="124">
        <f>IF($J$4="A",Parametri!Q17,Parametri!Q38)</f>
      </c>
      <c r="B17" s="23">
        <f t="shared" si="5"/>
        <v>0</v>
      </c>
      <c r="C17" s="23">
        <f t="shared" si="6"/>
        <v>0</v>
      </c>
      <c r="D17" s="23">
        <f t="shared" si="7"/>
        <v>0</v>
      </c>
      <c r="E17" s="141">
        <f t="shared" si="8"/>
        <v>0</v>
      </c>
      <c r="P17" s="124">
        <f t="shared" si="9"/>
      </c>
      <c r="Q17" s="23">
        <f t="shared" si="10"/>
        <v>0</v>
      </c>
      <c r="R17" s="23">
        <f t="shared" si="11"/>
        <v>0</v>
      </c>
      <c r="S17" s="23">
        <f t="shared" si="12"/>
        <v>0</v>
      </c>
      <c r="T17" s="23">
        <f t="shared" si="13"/>
        <v>0</v>
      </c>
      <c r="U17" s="141">
        <f t="shared" si="4"/>
      </c>
      <c r="AK17" s="148"/>
      <c r="AR17" s="154" t="s">
        <v>42</v>
      </c>
      <c r="AS17" s="150">
        <f>F21</f>
        <v>0</v>
      </c>
      <c r="AT17" s="155"/>
      <c r="AU17" s="150" t="s">
        <v>95</v>
      </c>
      <c r="AV17" s="150">
        <f>V21</f>
        <v>0</v>
      </c>
      <c r="AW17" s="144"/>
    </row>
    <row r="18" spans="1:48" ht="12.75">
      <c r="A18" s="124">
        <f>IF($J$4="A",Parametri!Q18,Parametri!Q39)</f>
      </c>
      <c r="B18" s="23">
        <f t="shared" si="5"/>
        <v>0</v>
      </c>
      <c r="C18" s="23">
        <f t="shared" si="6"/>
        <v>0</v>
      </c>
      <c r="D18" s="23">
        <f t="shared" si="7"/>
        <v>0</v>
      </c>
      <c r="E18" s="141">
        <f t="shared" si="8"/>
        <v>0</v>
      </c>
      <c r="P18" s="124">
        <f t="shared" si="9"/>
      </c>
      <c r="Q18" s="23">
        <f t="shared" si="10"/>
        <v>0</v>
      </c>
      <c r="R18" s="23">
        <f t="shared" si="11"/>
        <v>0</v>
      </c>
      <c r="S18" s="23">
        <f t="shared" si="12"/>
        <v>0</v>
      </c>
      <c r="T18" s="23">
        <f t="shared" si="13"/>
        <v>0</v>
      </c>
      <c r="U18" s="141">
        <f t="shared" si="4"/>
      </c>
      <c r="AR18" s="148"/>
      <c r="AS18" s="148"/>
      <c r="AT18" s="155"/>
      <c r="AU18" s="148"/>
      <c r="AV18" s="148"/>
    </row>
    <row r="19" spans="1:48" ht="13.5" thickBot="1">
      <c r="A19" s="124">
        <f>IF($J$4="A",Parametri!Q19,Parametri!Q40)</f>
      </c>
      <c r="B19" s="23">
        <f t="shared" si="5"/>
        <v>0</v>
      </c>
      <c r="C19" s="23">
        <f t="shared" si="6"/>
        <v>0</v>
      </c>
      <c r="D19" s="23">
        <f t="shared" si="7"/>
        <v>0</v>
      </c>
      <c r="E19" s="141">
        <f t="shared" si="8"/>
        <v>0</v>
      </c>
      <c r="P19" s="124">
        <f t="shared" si="9"/>
      </c>
      <c r="Q19" s="23">
        <f t="shared" si="10"/>
        <v>0</v>
      </c>
      <c r="R19" s="23">
        <f t="shared" si="11"/>
        <v>0</v>
      </c>
      <c r="S19" s="23">
        <f t="shared" si="12"/>
        <v>0</v>
      </c>
      <c r="T19" s="23">
        <f t="shared" si="13"/>
        <v>0</v>
      </c>
      <c r="U19" s="141">
        <f t="shared" si="4"/>
      </c>
      <c r="AR19" s="148"/>
      <c r="AS19" s="148"/>
      <c r="AT19" s="155"/>
      <c r="AU19" s="148"/>
      <c r="AV19" s="148"/>
    </row>
    <row r="20" spans="1:48" ht="12.75">
      <c r="A20" s="124">
        <f>IF($J$4="A",Parametri!Q20,Parametri!Q41)</f>
      </c>
      <c r="B20" s="23">
        <f t="shared" si="5"/>
        <v>0</v>
      </c>
      <c r="C20" s="23">
        <f t="shared" si="6"/>
        <v>0</v>
      </c>
      <c r="D20" s="23">
        <f t="shared" si="7"/>
        <v>0</v>
      </c>
      <c r="E20" s="141">
        <f t="shared" si="8"/>
        <v>0</v>
      </c>
      <c r="F20" s="129" t="s">
        <v>42</v>
      </c>
      <c r="P20" s="124">
        <f t="shared" si="9"/>
      </c>
      <c r="Q20" s="23">
        <f t="shared" si="10"/>
        <v>0</v>
      </c>
      <c r="R20" s="23">
        <f t="shared" si="11"/>
        <v>0</v>
      </c>
      <c r="S20" s="23">
        <f t="shared" si="12"/>
        <v>0</v>
      </c>
      <c r="T20" s="23">
        <f t="shared" si="13"/>
        <v>0</v>
      </c>
      <c r="U20" s="141">
        <f t="shared" si="4"/>
      </c>
      <c r="V20" s="129" t="s">
        <v>95</v>
      </c>
      <c r="AR20" s="344" t="s">
        <v>101</v>
      </c>
      <c r="AS20" s="344"/>
      <c r="AT20" s="344"/>
      <c r="AU20" s="344"/>
      <c r="AV20" s="344"/>
    </row>
    <row r="21" spans="1:48" ht="13.5" thickBot="1">
      <c r="A21" s="125" t="s">
        <v>41</v>
      </c>
      <c r="B21" s="126">
        <f>IF(SUM(B7:B20)=0,"",SUM(B7:B20))</f>
      </c>
      <c r="C21" s="126">
        <f>IF(SUM(C7:C20)=0,"",SUM(C7:C20))</f>
      </c>
      <c r="D21" s="126">
        <f>IF(SUM(D7:D20)=0,"",SUM(D7:D20))</f>
      </c>
      <c r="E21" s="142">
        <f>IF(SUM(B21:D21)=0,"",SUM(B21:D21))</f>
      </c>
      <c r="F21" s="130">
        <f>IF(J4="A",J136,J115)</f>
        <v>0</v>
      </c>
      <c r="P21" s="125"/>
      <c r="Q21" s="126">
        <f>IF(SUM(Q7:Q20)=0,"",SUM(Q7:Q20))</f>
      </c>
      <c r="R21" s="126">
        <f>IF(SUM(R7:R20)=0,"",SUM(R7:R20))</f>
      </c>
      <c r="S21" s="126">
        <f>IF(SUM(S7:S20)=0,"",SUM(S7:S20))</f>
      </c>
      <c r="T21" s="126">
        <f>IF(SUM(T7:T20)=0,"",SUM(T7:T20))</f>
      </c>
      <c r="U21" s="142">
        <f t="shared" si="4"/>
      </c>
      <c r="V21" s="130">
        <f>IF(J4="A",B136+F136+H136,B115+F115+H115)</f>
        <v>0</v>
      </c>
      <c r="AR21" s="156" t="str">
        <f>B6</f>
        <v>B</v>
      </c>
      <c r="AS21" s="156" t="str">
        <f>C6</f>
        <v>S</v>
      </c>
      <c r="AT21" s="156" t="str">
        <f>D6</f>
        <v>M</v>
      </c>
      <c r="AU21" s="156" t="str">
        <f>F20</f>
        <v>EA</v>
      </c>
      <c r="AV21" s="156"/>
    </row>
    <row r="22" spans="44:48" ht="12.75">
      <c r="AR22" s="156">
        <f>B21</f>
      </c>
      <c r="AS22" s="156">
        <f>C21</f>
      </c>
      <c r="AT22" s="156">
        <f>D21</f>
      </c>
      <c r="AU22" s="156">
        <f>F21</f>
        <v>0</v>
      </c>
      <c r="AV22" s="156"/>
    </row>
    <row r="23" spans="44:48" ht="12.75">
      <c r="AR23" s="157" t="str">
        <f>Q6</f>
        <v>B</v>
      </c>
      <c r="AS23" s="157" t="str">
        <f>R6</f>
        <v>R</v>
      </c>
      <c r="AT23" s="157" t="str">
        <f>S6</f>
        <v>S</v>
      </c>
      <c r="AU23" s="157" t="str">
        <f>T6</f>
        <v>E</v>
      </c>
      <c r="AV23" s="157" t="str">
        <f>V20</f>
        <v>PA</v>
      </c>
    </row>
    <row r="24" spans="44:48" ht="13.5" thickBot="1">
      <c r="AR24" s="157">
        <f>Q21</f>
      </c>
      <c r="AS24" s="157">
        <f>R21</f>
      </c>
      <c r="AT24" s="157">
        <f>S21</f>
      </c>
      <c r="AU24" s="157">
        <f>T21</f>
      </c>
      <c r="AV24" s="157">
        <f>V21</f>
        <v>0</v>
      </c>
    </row>
    <row r="25" spans="2:20" ht="18.75" thickBot="1">
      <c r="B25" s="335" t="s">
        <v>0</v>
      </c>
      <c r="C25" s="336"/>
      <c r="D25" s="336"/>
      <c r="E25" s="336"/>
      <c r="F25" s="336"/>
      <c r="G25" s="336"/>
      <c r="H25" s="336"/>
      <c r="I25" s="337"/>
      <c r="N25" s="335" t="s">
        <v>1</v>
      </c>
      <c r="O25" s="336"/>
      <c r="P25" s="336"/>
      <c r="Q25" s="336"/>
      <c r="R25" s="336"/>
      <c r="S25" s="336"/>
      <c r="T25" s="337"/>
    </row>
    <row r="46" ht="12.75" customHeight="1"/>
    <row r="47" ht="12.75" customHeight="1"/>
    <row r="48" ht="13.5" customHeight="1"/>
    <row r="98" spans="1:10" ht="12.75" hidden="1">
      <c r="A98" s="333" t="s">
        <v>35</v>
      </c>
      <c r="B98" s="332" t="s">
        <v>33</v>
      </c>
      <c r="C98" s="332"/>
      <c r="D98" s="332" t="s">
        <v>20</v>
      </c>
      <c r="E98" s="332"/>
      <c r="F98" s="332" t="s">
        <v>79</v>
      </c>
      <c r="G98" s="332"/>
      <c r="H98" s="345" t="s">
        <v>34</v>
      </c>
      <c r="I98" s="346"/>
      <c r="J98" s="34" t="s">
        <v>37</v>
      </c>
    </row>
    <row r="99" spans="1:10" ht="12.75" hidden="1">
      <c r="A99" s="334"/>
      <c r="B99" s="34" t="s">
        <v>3</v>
      </c>
      <c r="C99" s="34" t="s">
        <v>8</v>
      </c>
      <c r="D99" s="34" t="s">
        <v>3</v>
      </c>
      <c r="E99" s="34" t="s">
        <v>8</v>
      </c>
      <c r="F99" s="34" t="s">
        <v>3</v>
      </c>
      <c r="G99" s="34" t="s">
        <v>8</v>
      </c>
      <c r="H99" s="34" t="s">
        <v>3</v>
      </c>
      <c r="I99" s="34" t="s">
        <v>8</v>
      </c>
      <c r="J99" s="34" t="s">
        <v>8</v>
      </c>
    </row>
    <row r="100" spans="1:10" ht="12.75" hidden="1">
      <c r="A100" s="6">
        <f>Parametri!N7</f>
        <v>0</v>
      </c>
      <c r="B100" s="6">
        <f ca="1">IF($A100="","",COUNTIF(INDIRECT($AK$9),CONCATENATE($A100,$B$98,"*",B$99)))</f>
        <v>0</v>
      </c>
      <c r="C100" s="6">
        <f ca="1">IF($A100="","",COUNTIF(INDIRECT($AK$9),CONCATENATE($A100,$B$98,"*",C$99)))</f>
        <v>0</v>
      </c>
      <c r="D100" s="6">
        <f ca="1">IF($A100="","",COUNTIF(INDIRECT($AK$9),CONCATENATE($A100,$D$98,"*",D$99)))</f>
        <v>0</v>
      </c>
      <c r="E100" s="138">
        <f ca="1">IF($A100="","",COUNTIF(INDIRECT($AK$9),CONCATENATE($A100,$D$98,"*",E$99)))</f>
        <v>0</v>
      </c>
      <c r="F100" s="138">
        <f ca="1">IF($A100="","",COUNTIF(INDIRECT($AK$9),CONCATENATE($A100,$F$98,"*",F$99)))</f>
        <v>0</v>
      </c>
      <c r="G100" s="138">
        <f aca="true" ca="1" t="shared" si="14" ref="G100:G114">IF($A100="","",COUNTIF(INDIRECT($AK$9),CONCATENATE($A100,$F$98,"*",G$99)))</f>
        <v>0</v>
      </c>
      <c r="H100" s="138">
        <f ca="1">IF($A100="","",COUNTIF(INDIRECT($AK$9),CONCATENATE($A100,$H$98,"*",H$99)))</f>
        <v>0</v>
      </c>
      <c r="I100" s="138">
        <f aca="true" ca="1" t="shared" si="15" ref="I100:I114">IF($A100="","",COUNTIF(INDIRECT($AK$9),CONCATENATE($A100,$H$98,"*",I$99)))</f>
        <v>0</v>
      </c>
      <c r="J100" s="138">
        <f aca="true" ca="1" t="shared" si="16" ref="J100:J114">IF($A100="","",COUNTIF(INDIRECT($AK$9),CONCATENATE($A100,$J$98,J$99)))</f>
        <v>0</v>
      </c>
    </row>
    <row r="101" spans="1:10" ht="12.75" hidden="1">
      <c r="A101" s="6">
        <f>Parametri!N8</f>
        <v>0</v>
      </c>
      <c r="B101" s="6">
        <f aca="true" ca="1" t="shared" si="17" ref="B101:C114">IF($A101="","",COUNTIF(INDIRECT($AK$9),CONCATENATE($A101,$B$98,"*",B$99)))</f>
        <v>0</v>
      </c>
      <c r="C101" s="6">
        <f ca="1" t="shared" si="17"/>
        <v>0</v>
      </c>
      <c r="D101" s="6">
        <f aca="true" ca="1" t="shared" si="18" ref="D101:E114">IF($A101="","",COUNTIF(INDIRECT($AK$9),CONCATENATE($A101,$D$98,"*",D$99)))</f>
        <v>0</v>
      </c>
      <c r="E101" s="138">
        <f ca="1" t="shared" si="18"/>
        <v>0</v>
      </c>
      <c r="F101" s="138">
        <f aca="true" ca="1" t="shared" si="19" ref="F101:F114">IF($A101="","",COUNTIF(INDIRECT($AK$9),CONCATENATE($A101,$F$98,"*",F$99)))</f>
        <v>0</v>
      </c>
      <c r="G101" s="138">
        <f ca="1" t="shared" si="14"/>
        <v>0</v>
      </c>
      <c r="H101" s="138">
        <f aca="true" ca="1" t="shared" si="20" ref="H101:H114">IF($A101="","",COUNTIF(INDIRECT($AK$9),CONCATENATE($A101,$H$98,"*",H$99)))</f>
        <v>0</v>
      </c>
      <c r="I101" s="138">
        <f ca="1" t="shared" si="15"/>
        <v>0</v>
      </c>
      <c r="J101" s="138">
        <f ca="1" t="shared" si="16"/>
        <v>0</v>
      </c>
    </row>
    <row r="102" spans="1:10" ht="12.75" hidden="1">
      <c r="A102" s="6">
        <f>Parametri!N9</f>
        <v>0</v>
      </c>
      <c r="B102" s="6">
        <f ca="1" t="shared" si="17"/>
        <v>0</v>
      </c>
      <c r="C102" s="6">
        <f ca="1" t="shared" si="17"/>
        <v>0</v>
      </c>
      <c r="D102" s="6">
        <f ca="1" t="shared" si="18"/>
        <v>0</v>
      </c>
      <c r="E102" s="138">
        <f ca="1" t="shared" si="18"/>
        <v>0</v>
      </c>
      <c r="F102" s="138">
        <f ca="1" t="shared" si="19"/>
        <v>0</v>
      </c>
      <c r="G102" s="138">
        <f ca="1" t="shared" si="14"/>
        <v>0</v>
      </c>
      <c r="H102" s="138">
        <f ca="1" t="shared" si="20"/>
        <v>0</v>
      </c>
      <c r="I102" s="138">
        <f ca="1" t="shared" si="15"/>
        <v>0</v>
      </c>
      <c r="J102" s="138">
        <f ca="1" t="shared" si="16"/>
        <v>0</v>
      </c>
    </row>
    <row r="103" spans="1:10" ht="12.75" hidden="1">
      <c r="A103" s="6">
        <f>Parametri!N10</f>
        <v>0</v>
      </c>
      <c r="B103" s="6">
        <f ca="1" t="shared" si="17"/>
        <v>0</v>
      </c>
      <c r="C103" s="6">
        <f ca="1" t="shared" si="17"/>
        <v>0</v>
      </c>
      <c r="D103" s="6">
        <f ca="1" t="shared" si="18"/>
        <v>0</v>
      </c>
      <c r="E103" s="138">
        <f ca="1" t="shared" si="18"/>
        <v>0</v>
      </c>
      <c r="F103" s="138">
        <f ca="1" t="shared" si="19"/>
        <v>0</v>
      </c>
      <c r="G103" s="138">
        <f ca="1" t="shared" si="14"/>
        <v>0</v>
      </c>
      <c r="H103" s="138">
        <f ca="1" t="shared" si="20"/>
        <v>0</v>
      </c>
      <c r="I103" s="138">
        <f ca="1" t="shared" si="15"/>
        <v>0</v>
      </c>
      <c r="J103" s="138">
        <f ca="1" t="shared" si="16"/>
        <v>0</v>
      </c>
    </row>
    <row r="104" spans="1:10" ht="12.75" hidden="1">
      <c r="A104" s="6">
        <f>Parametri!N11</f>
        <v>0</v>
      </c>
      <c r="B104" s="6">
        <f ca="1" t="shared" si="17"/>
        <v>0</v>
      </c>
      <c r="C104" s="6">
        <f ca="1" t="shared" si="17"/>
        <v>0</v>
      </c>
      <c r="D104" s="6">
        <f ca="1" t="shared" si="18"/>
        <v>0</v>
      </c>
      <c r="E104" s="138">
        <f ca="1" t="shared" si="18"/>
        <v>0</v>
      </c>
      <c r="F104" s="138">
        <f ca="1" t="shared" si="19"/>
        <v>0</v>
      </c>
      <c r="G104" s="138">
        <f ca="1" t="shared" si="14"/>
        <v>0</v>
      </c>
      <c r="H104" s="138">
        <f ca="1" t="shared" si="20"/>
        <v>0</v>
      </c>
      <c r="I104" s="138">
        <f ca="1" t="shared" si="15"/>
        <v>0</v>
      </c>
      <c r="J104" s="138">
        <f ca="1" t="shared" si="16"/>
        <v>0</v>
      </c>
    </row>
    <row r="105" spans="1:10" ht="12.75" hidden="1">
      <c r="A105" s="6">
        <f>Parametri!N12</f>
        <v>0</v>
      </c>
      <c r="B105" s="6">
        <f ca="1" t="shared" si="17"/>
        <v>0</v>
      </c>
      <c r="C105" s="6">
        <f ca="1" t="shared" si="17"/>
        <v>0</v>
      </c>
      <c r="D105" s="6">
        <f ca="1" t="shared" si="18"/>
        <v>0</v>
      </c>
      <c r="E105" s="138">
        <f ca="1" t="shared" si="18"/>
        <v>0</v>
      </c>
      <c r="F105" s="138">
        <f ca="1" t="shared" si="19"/>
        <v>0</v>
      </c>
      <c r="G105" s="138">
        <f ca="1" t="shared" si="14"/>
        <v>0</v>
      </c>
      <c r="H105" s="138">
        <f ca="1" t="shared" si="20"/>
        <v>0</v>
      </c>
      <c r="I105" s="138">
        <f ca="1" t="shared" si="15"/>
        <v>0</v>
      </c>
      <c r="J105" s="138">
        <f ca="1" t="shared" si="16"/>
        <v>0</v>
      </c>
    </row>
    <row r="106" spans="1:10" ht="12.75" hidden="1">
      <c r="A106" s="6">
        <f>Parametri!N13</f>
        <v>0</v>
      </c>
      <c r="B106" s="6">
        <f ca="1" t="shared" si="17"/>
        <v>0</v>
      </c>
      <c r="C106" s="6">
        <f ca="1" t="shared" si="17"/>
        <v>0</v>
      </c>
      <c r="D106" s="6">
        <f ca="1" t="shared" si="18"/>
        <v>0</v>
      </c>
      <c r="E106" s="138">
        <f ca="1" t="shared" si="18"/>
        <v>0</v>
      </c>
      <c r="F106" s="138">
        <f ca="1" t="shared" si="19"/>
        <v>0</v>
      </c>
      <c r="G106" s="138">
        <f ca="1" t="shared" si="14"/>
        <v>0</v>
      </c>
      <c r="H106" s="138">
        <f ca="1" t="shared" si="20"/>
        <v>0</v>
      </c>
      <c r="I106" s="138">
        <f ca="1" t="shared" si="15"/>
        <v>0</v>
      </c>
      <c r="J106" s="138">
        <f ca="1" t="shared" si="16"/>
        <v>0</v>
      </c>
    </row>
    <row r="107" spans="1:10" ht="12.75" hidden="1">
      <c r="A107" s="6">
        <f>Parametri!N14</f>
        <v>0</v>
      </c>
      <c r="B107" s="6">
        <f ca="1" t="shared" si="17"/>
        <v>0</v>
      </c>
      <c r="C107" s="6">
        <f ca="1" t="shared" si="17"/>
        <v>0</v>
      </c>
      <c r="D107" s="6">
        <f ca="1" t="shared" si="18"/>
        <v>0</v>
      </c>
      <c r="E107" s="138">
        <f ca="1" t="shared" si="18"/>
        <v>0</v>
      </c>
      <c r="F107" s="138">
        <f ca="1" t="shared" si="19"/>
        <v>0</v>
      </c>
      <c r="G107" s="138">
        <f ca="1" t="shared" si="14"/>
        <v>0</v>
      </c>
      <c r="H107" s="138">
        <f ca="1" t="shared" si="20"/>
        <v>0</v>
      </c>
      <c r="I107" s="138">
        <f ca="1" t="shared" si="15"/>
        <v>0</v>
      </c>
      <c r="J107" s="138">
        <f ca="1" t="shared" si="16"/>
        <v>0</v>
      </c>
    </row>
    <row r="108" spans="1:10" ht="12.75" hidden="1">
      <c r="A108" s="6">
        <f>Parametri!N15</f>
        <v>0</v>
      </c>
      <c r="B108" s="6">
        <f ca="1" t="shared" si="17"/>
        <v>0</v>
      </c>
      <c r="C108" s="6">
        <f ca="1" t="shared" si="17"/>
        <v>0</v>
      </c>
      <c r="D108" s="6">
        <f ca="1" t="shared" si="18"/>
        <v>0</v>
      </c>
      <c r="E108" s="138">
        <f ca="1" t="shared" si="18"/>
        <v>0</v>
      </c>
      <c r="F108" s="138">
        <f ca="1" t="shared" si="19"/>
        <v>0</v>
      </c>
      <c r="G108" s="138">
        <f ca="1" t="shared" si="14"/>
        <v>0</v>
      </c>
      <c r="H108" s="138">
        <f ca="1" t="shared" si="20"/>
        <v>0</v>
      </c>
      <c r="I108" s="138">
        <f ca="1" t="shared" si="15"/>
        <v>0</v>
      </c>
      <c r="J108" s="138">
        <f ca="1" t="shared" si="16"/>
        <v>0</v>
      </c>
    </row>
    <row r="109" spans="1:10" ht="12.75" hidden="1">
      <c r="A109" s="6">
        <f>Parametri!N16</f>
        <v>0</v>
      </c>
      <c r="B109" s="6">
        <f ca="1" t="shared" si="17"/>
        <v>0</v>
      </c>
      <c r="C109" s="6">
        <f ca="1" t="shared" si="17"/>
        <v>0</v>
      </c>
      <c r="D109" s="6">
        <f ca="1" t="shared" si="18"/>
        <v>0</v>
      </c>
      <c r="E109" s="138">
        <f ca="1" t="shared" si="18"/>
        <v>0</v>
      </c>
      <c r="F109" s="138">
        <f ca="1" t="shared" si="19"/>
        <v>0</v>
      </c>
      <c r="G109" s="138">
        <f ca="1" t="shared" si="14"/>
        <v>0</v>
      </c>
      <c r="H109" s="138">
        <f ca="1" t="shared" si="20"/>
        <v>0</v>
      </c>
      <c r="I109" s="138">
        <f ca="1" t="shared" si="15"/>
        <v>0</v>
      </c>
      <c r="J109" s="138">
        <f ca="1" t="shared" si="16"/>
        <v>0</v>
      </c>
    </row>
    <row r="110" spans="1:10" ht="12.75" hidden="1">
      <c r="A110" s="6">
        <f>Parametri!N17</f>
        <v>0</v>
      </c>
      <c r="B110" s="6">
        <f ca="1" t="shared" si="17"/>
        <v>0</v>
      </c>
      <c r="C110" s="6">
        <f ca="1" t="shared" si="17"/>
        <v>0</v>
      </c>
      <c r="D110" s="6">
        <f ca="1" t="shared" si="18"/>
        <v>0</v>
      </c>
      <c r="E110" s="138">
        <f ca="1" t="shared" si="18"/>
        <v>0</v>
      </c>
      <c r="F110" s="138">
        <f ca="1" t="shared" si="19"/>
        <v>0</v>
      </c>
      <c r="G110" s="138">
        <f ca="1" t="shared" si="14"/>
        <v>0</v>
      </c>
      <c r="H110" s="138">
        <f ca="1" t="shared" si="20"/>
        <v>0</v>
      </c>
      <c r="I110" s="138">
        <f ca="1" t="shared" si="15"/>
        <v>0</v>
      </c>
      <c r="J110" s="138">
        <f ca="1" t="shared" si="16"/>
        <v>0</v>
      </c>
    </row>
    <row r="111" spans="1:10" ht="12.75" hidden="1">
      <c r="A111" s="6">
        <f>Parametri!N18</f>
        <v>0</v>
      </c>
      <c r="B111" s="6">
        <f ca="1" t="shared" si="17"/>
        <v>0</v>
      </c>
      <c r="C111" s="6">
        <f ca="1" t="shared" si="17"/>
        <v>0</v>
      </c>
      <c r="D111" s="6">
        <f ca="1" t="shared" si="18"/>
        <v>0</v>
      </c>
      <c r="E111" s="138">
        <f ca="1" t="shared" si="18"/>
        <v>0</v>
      </c>
      <c r="F111" s="138">
        <f ca="1" t="shared" si="19"/>
        <v>0</v>
      </c>
      <c r="G111" s="138">
        <f ca="1" t="shared" si="14"/>
        <v>0</v>
      </c>
      <c r="H111" s="138">
        <f ca="1" t="shared" si="20"/>
        <v>0</v>
      </c>
      <c r="I111" s="138">
        <f ca="1" t="shared" si="15"/>
        <v>0</v>
      </c>
      <c r="J111" s="138">
        <f ca="1" t="shared" si="16"/>
        <v>0</v>
      </c>
    </row>
    <row r="112" spans="1:10" ht="12.75" hidden="1">
      <c r="A112" s="6">
        <f>Parametri!N19</f>
        <v>0</v>
      </c>
      <c r="B112" s="6">
        <f ca="1" t="shared" si="17"/>
        <v>0</v>
      </c>
      <c r="C112" s="6">
        <f ca="1" t="shared" si="17"/>
        <v>0</v>
      </c>
      <c r="D112" s="6">
        <f ca="1" t="shared" si="18"/>
        <v>0</v>
      </c>
      <c r="E112" s="138">
        <f ca="1" t="shared" si="18"/>
        <v>0</v>
      </c>
      <c r="F112" s="138">
        <f ca="1" t="shared" si="19"/>
        <v>0</v>
      </c>
      <c r="G112" s="138">
        <f ca="1" t="shared" si="14"/>
        <v>0</v>
      </c>
      <c r="H112" s="138">
        <f ca="1" t="shared" si="20"/>
        <v>0</v>
      </c>
      <c r="I112" s="138">
        <f ca="1" t="shared" si="15"/>
        <v>0</v>
      </c>
      <c r="J112" s="138">
        <f ca="1" t="shared" si="16"/>
        <v>0</v>
      </c>
    </row>
    <row r="113" spans="1:10" ht="12.75" hidden="1">
      <c r="A113" s="6">
        <f>Parametri!N20</f>
        <v>0</v>
      </c>
      <c r="B113" s="6">
        <f ca="1" t="shared" si="17"/>
        <v>0</v>
      </c>
      <c r="C113" s="6">
        <f ca="1" t="shared" si="17"/>
        <v>0</v>
      </c>
      <c r="D113" s="6">
        <f ca="1" t="shared" si="18"/>
        <v>0</v>
      </c>
      <c r="E113" s="138">
        <f ca="1" t="shared" si="18"/>
        <v>0</v>
      </c>
      <c r="F113" s="138">
        <f ca="1" t="shared" si="19"/>
        <v>0</v>
      </c>
      <c r="G113" s="138">
        <f ca="1" t="shared" si="14"/>
        <v>0</v>
      </c>
      <c r="H113" s="138">
        <f ca="1" t="shared" si="20"/>
        <v>0</v>
      </c>
      <c r="I113" s="138">
        <f ca="1" t="shared" si="15"/>
        <v>0</v>
      </c>
      <c r="J113" s="138">
        <f ca="1" t="shared" si="16"/>
        <v>0</v>
      </c>
    </row>
    <row r="114" spans="1:10" ht="12.75" hidden="1">
      <c r="A114" s="6">
        <f>Parametri!N21</f>
        <v>0</v>
      </c>
      <c r="B114" s="6">
        <f ca="1" t="shared" si="17"/>
        <v>0</v>
      </c>
      <c r="C114" s="6">
        <f ca="1" t="shared" si="17"/>
        <v>0</v>
      </c>
      <c r="D114" s="6">
        <f ca="1" t="shared" si="18"/>
        <v>0</v>
      </c>
      <c r="E114" s="138">
        <f ca="1" t="shared" si="18"/>
        <v>0</v>
      </c>
      <c r="F114" s="138">
        <f ca="1" t="shared" si="19"/>
        <v>0</v>
      </c>
      <c r="G114" s="138">
        <f ca="1" t="shared" si="14"/>
        <v>0</v>
      </c>
      <c r="H114" s="138">
        <f ca="1" t="shared" si="20"/>
        <v>0</v>
      </c>
      <c r="I114" s="138">
        <f ca="1" t="shared" si="15"/>
        <v>0</v>
      </c>
      <c r="J114" s="138">
        <f ca="1" t="shared" si="16"/>
        <v>0</v>
      </c>
    </row>
    <row r="115" spans="1:10" ht="12.75" hidden="1">
      <c r="A115" s="135" t="s">
        <v>39</v>
      </c>
      <c r="B115" s="136">
        <f>SUM(B100:B114)</f>
        <v>0</v>
      </c>
      <c r="C115" s="136">
        <f aca="true" t="shared" si="21" ref="C115:J115">SUM(C100:C114)</f>
        <v>0</v>
      </c>
      <c r="D115" s="136">
        <f t="shared" si="21"/>
        <v>0</v>
      </c>
      <c r="E115" s="137">
        <f t="shared" si="21"/>
        <v>0</v>
      </c>
      <c r="F115" s="137">
        <f t="shared" si="21"/>
        <v>0</v>
      </c>
      <c r="G115" s="137">
        <f t="shared" si="21"/>
        <v>0</v>
      </c>
      <c r="H115" s="137">
        <f t="shared" si="21"/>
        <v>0</v>
      </c>
      <c r="I115" s="137">
        <f t="shared" si="21"/>
        <v>0</v>
      </c>
      <c r="J115" s="137">
        <f t="shared" si="21"/>
        <v>0</v>
      </c>
    </row>
    <row r="116" ht="12.75" hidden="1"/>
    <row r="117" ht="12.75" hidden="1"/>
    <row r="118" ht="12.75" hidden="1"/>
    <row r="119" spans="1:10" ht="12.75" hidden="1">
      <c r="A119" s="330" t="s">
        <v>33</v>
      </c>
      <c r="B119" s="332" t="s">
        <v>33</v>
      </c>
      <c r="C119" s="332"/>
      <c r="D119" s="332" t="s">
        <v>20</v>
      </c>
      <c r="E119" s="332"/>
      <c r="F119" s="332" t="s">
        <v>79</v>
      </c>
      <c r="G119" s="332"/>
      <c r="H119" s="345" t="s">
        <v>34</v>
      </c>
      <c r="I119" s="346"/>
      <c r="J119" s="34" t="s">
        <v>37</v>
      </c>
    </row>
    <row r="120" spans="1:10" ht="12.75" hidden="1">
      <c r="A120" s="331"/>
      <c r="B120" s="34" t="s">
        <v>3</v>
      </c>
      <c r="C120" s="34" t="s">
        <v>8</v>
      </c>
      <c r="D120" s="34" t="s">
        <v>3</v>
      </c>
      <c r="E120" s="34" t="s">
        <v>8</v>
      </c>
      <c r="F120" s="34" t="s">
        <v>3</v>
      </c>
      <c r="G120" s="34" t="s">
        <v>8</v>
      </c>
      <c r="H120" s="34" t="s">
        <v>3</v>
      </c>
      <c r="I120" s="34" t="s">
        <v>8</v>
      </c>
      <c r="J120" s="34" t="s">
        <v>8</v>
      </c>
    </row>
    <row r="121" spans="1:10" ht="12.75" hidden="1">
      <c r="A121" s="6">
        <f>Parametri!N28</f>
        <v>0</v>
      </c>
      <c r="B121" s="6">
        <f ca="1">IF($A121="","",COUNTIF(INDIRECT($AK$9),CONCATENATE($A121+50,$B$98,"*",B$99)))</f>
        <v>0</v>
      </c>
      <c r="C121" s="6">
        <f aca="true" ca="1" t="shared" si="22" ref="C121:C135">IF($A121="","",COUNTIF(INDIRECT($AK$9),CONCATENATE($A121+50,$B$98,"*",C$99)))</f>
        <v>0</v>
      </c>
      <c r="D121" s="6">
        <f ca="1">IF($A121="","",COUNTIF(INDIRECT($AK$9),CONCATENATE($A121+50,$D$98,"*",D$99)))</f>
        <v>0</v>
      </c>
      <c r="E121" s="138">
        <f aca="true" ca="1" t="shared" si="23" ref="E121:E135">IF($A121="","",COUNTIF(INDIRECT($AK$9),CONCATENATE($A121+50,$D$98,"*",E$99)))</f>
        <v>0</v>
      </c>
      <c r="F121" s="138">
        <f ca="1">IF($A121="","",COUNTIF(INDIRECT($AK$9),CONCATENATE($A121+50,$F$98,"*",F$99)))</f>
        <v>0</v>
      </c>
      <c r="G121" s="138">
        <f aca="true" ca="1" t="shared" si="24" ref="G121:G135">IF($A121="","",COUNTIF(INDIRECT($AK$9),CONCATENATE($A121+50,$F$98,"*",G$99)))</f>
        <v>0</v>
      </c>
      <c r="H121" s="138">
        <f ca="1">IF($A121="","",COUNTIF(INDIRECT($AK$9),CONCATENATE($A121+50,$H$98,"*",H$99)))</f>
        <v>0</v>
      </c>
      <c r="I121" s="138">
        <f aca="true" ca="1" t="shared" si="25" ref="I121:I135">IF($A121="","",COUNTIF(INDIRECT($AK$9),CONCATENATE($A121+50,$H$98,"*",I$99)))</f>
        <v>0</v>
      </c>
      <c r="J121" s="138">
        <f aca="true" ca="1" t="shared" si="26" ref="J121:J135">IF($A121="","",COUNTIF(INDIRECT($AK$9),CONCATENATE($A121+50,$H$98,J$99)))</f>
        <v>0</v>
      </c>
    </row>
    <row r="122" spans="1:10" ht="12.75" hidden="1">
      <c r="A122" s="6">
        <f>Parametri!N29</f>
        <v>0</v>
      </c>
      <c r="B122" s="6">
        <f aca="true" ca="1" t="shared" si="27" ref="B122:B135">IF($A122="","",COUNTIF(INDIRECT($AK$9),CONCATENATE($A122+50,$B$98,"*",B$99)))</f>
        <v>0</v>
      </c>
      <c r="C122" s="6">
        <f ca="1" t="shared" si="22"/>
        <v>0</v>
      </c>
      <c r="D122" s="6">
        <f aca="true" ca="1" t="shared" si="28" ref="D122:D135">IF($A122="","",COUNTIF(INDIRECT($AK$9),CONCATENATE($A122+50,$D$98,"*",D$99)))</f>
        <v>0</v>
      </c>
      <c r="E122" s="138">
        <f ca="1" t="shared" si="23"/>
        <v>0</v>
      </c>
      <c r="F122" s="138">
        <f aca="true" ca="1" t="shared" si="29" ref="F122:F135">IF($A122="","",COUNTIF(INDIRECT($AK$9),CONCATENATE($A122+50,$F$98,"*",F$99)))</f>
        <v>0</v>
      </c>
      <c r="G122" s="138">
        <f ca="1" t="shared" si="24"/>
        <v>0</v>
      </c>
      <c r="H122" s="138">
        <f aca="true" ca="1" t="shared" si="30" ref="H122:H135">IF($A122="","",COUNTIF(INDIRECT($AK$9),CONCATENATE($A122+50,$H$98,"*",H$99)))</f>
        <v>0</v>
      </c>
      <c r="I122" s="138">
        <f ca="1" t="shared" si="25"/>
        <v>0</v>
      </c>
      <c r="J122" s="138">
        <f ca="1" t="shared" si="26"/>
        <v>0</v>
      </c>
    </row>
    <row r="123" spans="1:10" ht="12.75" hidden="1">
      <c r="A123" s="6">
        <f>Parametri!N30</f>
        <v>0</v>
      </c>
      <c r="B123" s="6">
        <f ca="1" t="shared" si="27"/>
        <v>0</v>
      </c>
      <c r="C123" s="6">
        <f ca="1" t="shared" si="22"/>
        <v>0</v>
      </c>
      <c r="D123" s="6">
        <f ca="1" t="shared" si="28"/>
        <v>0</v>
      </c>
      <c r="E123" s="138">
        <f ca="1" t="shared" si="23"/>
        <v>0</v>
      </c>
      <c r="F123" s="138">
        <f ca="1" t="shared" si="29"/>
        <v>0</v>
      </c>
      <c r="G123" s="138">
        <f ca="1" t="shared" si="24"/>
        <v>0</v>
      </c>
      <c r="H123" s="138">
        <f ca="1" t="shared" si="30"/>
        <v>0</v>
      </c>
      <c r="I123" s="138">
        <f ca="1" t="shared" si="25"/>
        <v>0</v>
      </c>
      <c r="J123" s="138">
        <f ca="1" t="shared" si="26"/>
        <v>0</v>
      </c>
    </row>
    <row r="124" spans="1:10" ht="12.75" hidden="1">
      <c r="A124" s="6">
        <f>Parametri!N31</f>
        <v>0</v>
      </c>
      <c r="B124" s="6">
        <f ca="1" t="shared" si="27"/>
        <v>0</v>
      </c>
      <c r="C124" s="6">
        <f ca="1" t="shared" si="22"/>
        <v>0</v>
      </c>
      <c r="D124" s="6">
        <f ca="1" t="shared" si="28"/>
        <v>0</v>
      </c>
      <c r="E124" s="138">
        <f ca="1" t="shared" si="23"/>
        <v>0</v>
      </c>
      <c r="F124" s="138">
        <f ca="1" t="shared" si="29"/>
        <v>0</v>
      </c>
      <c r="G124" s="138">
        <f ca="1" t="shared" si="24"/>
        <v>0</v>
      </c>
      <c r="H124" s="138">
        <f ca="1" t="shared" si="30"/>
        <v>0</v>
      </c>
      <c r="I124" s="138">
        <f ca="1" t="shared" si="25"/>
        <v>0</v>
      </c>
      <c r="J124" s="138">
        <f ca="1" t="shared" si="26"/>
        <v>0</v>
      </c>
    </row>
    <row r="125" spans="1:10" ht="12.75" hidden="1">
      <c r="A125" s="6">
        <f>Parametri!N32</f>
        <v>0</v>
      </c>
      <c r="B125" s="6">
        <f ca="1" t="shared" si="27"/>
        <v>0</v>
      </c>
      <c r="C125" s="6">
        <f ca="1" t="shared" si="22"/>
        <v>0</v>
      </c>
      <c r="D125" s="6">
        <f ca="1" t="shared" si="28"/>
        <v>0</v>
      </c>
      <c r="E125" s="138">
        <f ca="1" t="shared" si="23"/>
        <v>0</v>
      </c>
      <c r="F125" s="138">
        <f ca="1" t="shared" si="29"/>
        <v>0</v>
      </c>
      <c r="G125" s="138">
        <f ca="1" t="shared" si="24"/>
        <v>0</v>
      </c>
      <c r="H125" s="138">
        <f ca="1" t="shared" si="30"/>
        <v>0</v>
      </c>
      <c r="I125" s="138">
        <f ca="1" t="shared" si="25"/>
        <v>0</v>
      </c>
      <c r="J125" s="138">
        <f ca="1" t="shared" si="26"/>
        <v>0</v>
      </c>
    </row>
    <row r="126" spans="1:10" ht="12.75" hidden="1">
      <c r="A126" s="6">
        <f>Parametri!N33</f>
        <v>0</v>
      </c>
      <c r="B126" s="6">
        <f ca="1" t="shared" si="27"/>
        <v>0</v>
      </c>
      <c r="C126" s="6">
        <f ca="1" t="shared" si="22"/>
        <v>0</v>
      </c>
      <c r="D126" s="6">
        <f ca="1" t="shared" si="28"/>
        <v>0</v>
      </c>
      <c r="E126" s="138">
        <f ca="1" t="shared" si="23"/>
        <v>0</v>
      </c>
      <c r="F126" s="138">
        <f ca="1" t="shared" si="29"/>
        <v>0</v>
      </c>
      <c r="G126" s="138">
        <f ca="1" t="shared" si="24"/>
        <v>0</v>
      </c>
      <c r="H126" s="138">
        <f ca="1" t="shared" si="30"/>
        <v>0</v>
      </c>
      <c r="I126" s="138">
        <f ca="1" t="shared" si="25"/>
        <v>0</v>
      </c>
      <c r="J126" s="138">
        <f ca="1" t="shared" si="26"/>
        <v>0</v>
      </c>
    </row>
    <row r="127" spans="1:10" ht="12.75" hidden="1">
      <c r="A127" s="6">
        <f>Parametri!N34</f>
        <v>0</v>
      </c>
      <c r="B127" s="6">
        <f ca="1" t="shared" si="27"/>
        <v>0</v>
      </c>
      <c r="C127" s="6">
        <f ca="1" t="shared" si="22"/>
        <v>0</v>
      </c>
      <c r="D127" s="6">
        <f ca="1" t="shared" si="28"/>
        <v>0</v>
      </c>
      <c r="E127" s="138">
        <f ca="1" t="shared" si="23"/>
        <v>0</v>
      </c>
      <c r="F127" s="138">
        <f ca="1" t="shared" si="29"/>
        <v>0</v>
      </c>
      <c r="G127" s="138">
        <f ca="1" t="shared" si="24"/>
        <v>0</v>
      </c>
      <c r="H127" s="138">
        <f ca="1" t="shared" si="30"/>
        <v>0</v>
      </c>
      <c r="I127" s="138">
        <f ca="1" t="shared" si="25"/>
        <v>0</v>
      </c>
      <c r="J127" s="138">
        <f ca="1" t="shared" si="26"/>
        <v>0</v>
      </c>
    </row>
    <row r="128" spans="1:10" ht="12.75" hidden="1">
      <c r="A128" s="6">
        <f>Parametri!N35</f>
        <v>0</v>
      </c>
      <c r="B128" s="6">
        <f ca="1" t="shared" si="27"/>
        <v>0</v>
      </c>
      <c r="C128" s="6">
        <f ca="1" t="shared" si="22"/>
        <v>0</v>
      </c>
      <c r="D128" s="6">
        <f ca="1" t="shared" si="28"/>
        <v>0</v>
      </c>
      <c r="E128" s="138">
        <f ca="1" t="shared" si="23"/>
        <v>0</v>
      </c>
      <c r="F128" s="138">
        <f ca="1" t="shared" si="29"/>
        <v>0</v>
      </c>
      <c r="G128" s="138">
        <f ca="1" t="shared" si="24"/>
        <v>0</v>
      </c>
      <c r="H128" s="138">
        <f ca="1" t="shared" si="30"/>
        <v>0</v>
      </c>
      <c r="I128" s="138">
        <f ca="1" t="shared" si="25"/>
        <v>0</v>
      </c>
      <c r="J128" s="138">
        <f ca="1" t="shared" si="26"/>
        <v>0</v>
      </c>
    </row>
    <row r="129" spans="1:10" ht="12.75" hidden="1">
      <c r="A129" s="6">
        <f>Parametri!N36</f>
        <v>0</v>
      </c>
      <c r="B129" s="6">
        <f ca="1" t="shared" si="27"/>
        <v>0</v>
      </c>
      <c r="C129" s="6">
        <f ca="1" t="shared" si="22"/>
        <v>0</v>
      </c>
      <c r="D129" s="6">
        <f ca="1" t="shared" si="28"/>
        <v>0</v>
      </c>
      <c r="E129" s="138">
        <f ca="1" t="shared" si="23"/>
        <v>0</v>
      </c>
      <c r="F129" s="138">
        <f ca="1" t="shared" si="29"/>
        <v>0</v>
      </c>
      <c r="G129" s="138">
        <f ca="1" t="shared" si="24"/>
        <v>0</v>
      </c>
      <c r="H129" s="138">
        <f ca="1" t="shared" si="30"/>
        <v>0</v>
      </c>
      <c r="I129" s="138">
        <f ca="1" t="shared" si="25"/>
        <v>0</v>
      </c>
      <c r="J129" s="138">
        <f ca="1" t="shared" si="26"/>
        <v>0</v>
      </c>
    </row>
    <row r="130" spans="1:10" ht="12.75" hidden="1">
      <c r="A130" s="6">
        <f>Parametri!N37</f>
        <v>0</v>
      </c>
      <c r="B130" s="6">
        <f ca="1" t="shared" si="27"/>
        <v>0</v>
      </c>
      <c r="C130" s="6">
        <f ca="1" t="shared" si="22"/>
        <v>0</v>
      </c>
      <c r="D130" s="6">
        <f ca="1" t="shared" si="28"/>
        <v>0</v>
      </c>
      <c r="E130" s="138">
        <f ca="1" t="shared" si="23"/>
        <v>0</v>
      </c>
      <c r="F130" s="138">
        <f ca="1" t="shared" si="29"/>
        <v>0</v>
      </c>
      <c r="G130" s="138">
        <f ca="1" t="shared" si="24"/>
        <v>0</v>
      </c>
      <c r="H130" s="138">
        <f ca="1" t="shared" si="30"/>
        <v>0</v>
      </c>
      <c r="I130" s="138">
        <f ca="1" t="shared" si="25"/>
        <v>0</v>
      </c>
      <c r="J130" s="138">
        <f ca="1" t="shared" si="26"/>
        <v>0</v>
      </c>
    </row>
    <row r="131" spans="1:10" ht="12.75" hidden="1">
      <c r="A131" s="6">
        <f>Parametri!N38</f>
        <v>0</v>
      </c>
      <c r="B131" s="6">
        <f ca="1" t="shared" si="27"/>
        <v>0</v>
      </c>
      <c r="C131" s="6">
        <f ca="1" t="shared" si="22"/>
        <v>0</v>
      </c>
      <c r="D131" s="6">
        <f ca="1" t="shared" si="28"/>
        <v>0</v>
      </c>
      <c r="E131" s="138">
        <f ca="1" t="shared" si="23"/>
        <v>0</v>
      </c>
      <c r="F131" s="138">
        <f ca="1" t="shared" si="29"/>
        <v>0</v>
      </c>
      <c r="G131" s="138">
        <f ca="1" t="shared" si="24"/>
        <v>0</v>
      </c>
      <c r="H131" s="138">
        <f ca="1" t="shared" si="30"/>
        <v>0</v>
      </c>
      <c r="I131" s="138">
        <f ca="1" t="shared" si="25"/>
        <v>0</v>
      </c>
      <c r="J131" s="138">
        <f ca="1" t="shared" si="26"/>
        <v>0</v>
      </c>
    </row>
    <row r="132" spans="1:10" ht="12.75" hidden="1">
      <c r="A132" s="6">
        <f>Parametri!N39</f>
        <v>0</v>
      </c>
      <c r="B132" s="6">
        <f ca="1" t="shared" si="27"/>
        <v>0</v>
      </c>
      <c r="C132" s="6">
        <f ca="1" t="shared" si="22"/>
        <v>0</v>
      </c>
      <c r="D132" s="6">
        <f ca="1" t="shared" si="28"/>
        <v>0</v>
      </c>
      <c r="E132" s="138">
        <f ca="1" t="shared" si="23"/>
        <v>0</v>
      </c>
      <c r="F132" s="138">
        <f ca="1" t="shared" si="29"/>
        <v>0</v>
      </c>
      <c r="G132" s="138">
        <f ca="1" t="shared" si="24"/>
        <v>0</v>
      </c>
      <c r="H132" s="138">
        <f ca="1" t="shared" si="30"/>
        <v>0</v>
      </c>
      <c r="I132" s="138">
        <f ca="1" t="shared" si="25"/>
        <v>0</v>
      </c>
      <c r="J132" s="138">
        <f ca="1" t="shared" si="26"/>
        <v>0</v>
      </c>
    </row>
    <row r="133" spans="1:10" ht="12.75" hidden="1">
      <c r="A133" s="6">
        <f>Parametri!N40</f>
        <v>0</v>
      </c>
      <c r="B133" s="6">
        <f ca="1" t="shared" si="27"/>
        <v>0</v>
      </c>
      <c r="C133" s="6">
        <f ca="1" t="shared" si="22"/>
        <v>0</v>
      </c>
      <c r="D133" s="6">
        <f ca="1" t="shared" si="28"/>
        <v>0</v>
      </c>
      <c r="E133" s="138">
        <f ca="1" t="shared" si="23"/>
        <v>0</v>
      </c>
      <c r="F133" s="138">
        <f ca="1" t="shared" si="29"/>
        <v>0</v>
      </c>
      <c r="G133" s="138">
        <f ca="1" t="shared" si="24"/>
        <v>0</v>
      </c>
      <c r="H133" s="138">
        <f ca="1" t="shared" si="30"/>
        <v>0</v>
      </c>
      <c r="I133" s="138">
        <f ca="1" t="shared" si="25"/>
        <v>0</v>
      </c>
      <c r="J133" s="138">
        <f ca="1" t="shared" si="26"/>
        <v>0</v>
      </c>
    </row>
    <row r="134" spans="1:10" ht="12.75" hidden="1">
      <c r="A134" s="6">
        <f>Parametri!N41</f>
        <v>0</v>
      </c>
      <c r="B134" s="6">
        <f ca="1" t="shared" si="27"/>
        <v>0</v>
      </c>
      <c r="C134" s="6">
        <f ca="1" t="shared" si="22"/>
        <v>0</v>
      </c>
      <c r="D134" s="6">
        <f ca="1" t="shared" si="28"/>
        <v>0</v>
      </c>
      <c r="E134" s="138">
        <f ca="1" t="shared" si="23"/>
        <v>0</v>
      </c>
      <c r="F134" s="138">
        <f ca="1" t="shared" si="29"/>
        <v>0</v>
      </c>
      <c r="G134" s="138">
        <f ca="1" t="shared" si="24"/>
        <v>0</v>
      </c>
      <c r="H134" s="138">
        <f ca="1" t="shared" si="30"/>
        <v>0</v>
      </c>
      <c r="I134" s="138">
        <f ca="1" t="shared" si="25"/>
        <v>0</v>
      </c>
      <c r="J134" s="138">
        <f ca="1" t="shared" si="26"/>
        <v>0</v>
      </c>
    </row>
    <row r="135" spans="1:10" ht="12.75" hidden="1">
      <c r="A135" s="6">
        <f>Parametri!N42</f>
        <v>0</v>
      </c>
      <c r="B135" s="6">
        <f ca="1" t="shared" si="27"/>
        <v>0</v>
      </c>
      <c r="C135" s="6">
        <f ca="1" t="shared" si="22"/>
        <v>0</v>
      </c>
      <c r="D135" s="6">
        <f ca="1" t="shared" si="28"/>
        <v>0</v>
      </c>
      <c r="E135" s="138">
        <f ca="1" t="shared" si="23"/>
        <v>0</v>
      </c>
      <c r="F135" s="138">
        <f ca="1" t="shared" si="29"/>
        <v>0</v>
      </c>
      <c r="G135" s="138">
        <f ca="1" t="shared" si="24"/>
        <v>0</v>
      </c>
      <c r="H135" s="138">
        <f ca="1" t="shared" si="30"/>
        <v>0</v>
      </c>
      <c r="I135" s="138">
        <f ca="1" t="shared" si="25"/>
        <v>0</v>
      </c>
      <c r="J135" s="138">
        <f ca="1" t="shared" si="26"/>
        <v>0</v>
      </c>
    </row>
    <row r="136" spans="1:10" ht="12.75" hidden="1">
      <c r="A136" s="135" t="s">
        <v>39</v>
      </c>
      <c r="B136" s="136">
        <f aca="true" t="shared" si="31" ref="B136:J136">SUM(B121:B135)</f>
        <v>0</v>
      </c>
      <c r="C136" s="136">
        <f t="shared" si="31"/>
        <v>0</v>
      </c>
      <c r="D136" s="136">
        <f t="shared" si="31"/>
        <v>0</v>
      </c>
      <c r="E136" s="137">
        <f t="shared" si="31"/>
        <v>0</v>
      </c>
      <c r="F136" s="137">
        <f t="shared" si="31"/>
        <v>0</v>
      </c>
      <c r="G136" s="137">
        <f t="shared" si="31"/>
        <v>0</v>
      </c>
      <c r="H136" s="137">
        <f t="shared" si="31"/>
        <v>0</v>
      </c>
      <c r="I136" s="137">
        <f t="shared" si="31"/>
        <v>0</v>
      </c>
      <c r="J136" s="137">
        <f t="shared" si="31"/>
        <v>0</v>
      </c>
    </row>
  </sheetData>
  <sheetProtection password="BCB7" sheet="1" objects="1" scenarios="1"/>
  <mergeCells count="21">
    <mergeCell ref="H119:I119"/>
    <mergeCell ref="J3:K3"/>
    <mergeCell ref="J4:K6"/>
    <mergeCell ref="J9:K9"/>
    <mergeCell ref="J10:K12"/>
    <mergeCell ref="H98:I98"/>
    <mergeCell ref="N25:T25"/>
    <mergeCell ref="H1:N1"/>
    <mergeCell ref="P2:V2"/>
    <mergeCell ref="AR1:AV1"/>
    <mergeCell ref="AR20:AV20"/>
    <mergeCell ref="B25:I25"/>
    <mergeCell ref="A2:F2"/>
    <mergeCell ref="A119:A120"/>
    <mergeCell ref="B119:C119"/>
    <mergeCell ref="D119:E119"/>
    <mergeCell ref="F119:G119"/>
    <mergeCell ref="B98:C98"/>
    <mergeCell ref="D98:E98"/>
    <mergeCell ref="F98:G98"/>
    <mergeCell ref="A98:A99"/>
  </mergeCells>
  <conditionalFormatting sqref="J4:K6 J10:K12">
    <cfRule type="cellIs" priority="1" dxfId="0" operator="equal" stopIfTrue="1">
      <formula>"B"</formula>
    </cfRule>
  </conditionalFormatting>
  <conditionalFormatting sqref="H1:N1">
    <cfRule type="expression" priority="2" dxfId="0" stopIfTrue="1">
      <formula>$J$4="B"</formula>
    </cfRule>
  </conditionalFormatting>
  <dataValidations count="16">
    <dataValidation allowBlank="1" showInputMessage="1" showErrorMessage="1" promptTitle="SIGLA DEL GIOCATORE" prompt="Sigla relativa al giocatore in elenco." sqref="A6 P6"/>
    <dataValidation allowBlank="1" showInputMessage="1" showErrorMessage="1" promptTitle="ATTACCO" prompt="Colonna relativa al fondamentale d'attacco." sqref="C6 S6"/>
    <dataValidation allowBlank="1" showInputMessage="1" showErrorMessage="1" promptTitle="BATTUTA" prompt="Colonna relativa al fondamentale di battuta." sqref="B6 Q6"/>
    <dataValidation allowBlank="1" showInputMessage="1" showErrorMessage="1" promptTitle="MURO" prompt="Colonna relativa al fondamentale di muro." sqref="D6"/>
    <dataValidation allowBlank="1" showInputMessage="1" showErrorMessage="1" promptTitle="TOTALI" prompt="Colonna relativa al totale dei punti realizzati per ogni giocatore." sqref="E6"/>
    <dataValidation allowBlank="1" showInputMessage="1" showErrorMessage="1" promptTitle="TOTALI DI SQUADRA" prompt="Riga relativa al totale dei punti realizzati dalla squadra per ogni fondamentale." sqref="A21"/>
    <dataValidation allowBlank="1" showInputMessage="1" showErrorMessage="1" promptTitle="ERRORI AVVERSARI" prompt="Punti realizzati tramite errori avversari." sqref="F20"/>
    <dataValidation allowBlank="1" showInputMessage="1" showErrorMessage="1" promptTitle="PUNTEGGIO FINALE" prompt="Punteggio finale del set o dell'incontro." sqref="F6"/>
    <dataValidation allowBlank="1" showInputMessage="1" showErrorMessage="1" promptTitle="RICEZIONE" prompt="Colonna relativa al fondamentale di ricezione." sqref="R6"/>
    <dataValidation allowBlank="1" showInputMessage="1" showErrorMessage="1" promptTitle="ERRORI GENERICI" prompt="Colonna relativa agli errori generici." sqref="T6"/>
    <dataValidation allowBlank="1" showInputMessage="1" showErrorMessage="1" promptTitle="TOTALI" prompt="Colonna relativa al totale dei punti subiti per ogni giocatore." sqref="U6"/>
    <dataValidation allowBlank="1" showInputMessage="1" showErrorMessage="1" promptTitle="PUNTEGGIO FINALE" prompt="Punteggio finale dell'avversario." sqref="V6"/>
    <dataValidation allowBlank="1" showInputMessage="1" showErrorMessage="1" promptTitle="PUNTI AVVERSARIO" prompt="Punti realizzati dall'avversario." sqref="V20"/>
    <dataValidation allowBlank="1" showInputMessage="1" showErrorMessage="1" promptTitle="SET SELEZIONATO" prompt="Si può selezionare il singolo set o il totale." sqref="J9:K9"/>
    <dataValidation allowBlank="1" showInputMessage="1" showErrorMessage="1" promptTitle="SQUADRA SELEZIONATA" prompt="Indica la squadra selezionata per l'analisi punti." sqref="J3:K3"/>
    <dataValidation allowBlank="1" showInputMessage="1" showErrorMessage="1" promptTitle="NOME SQUADRA" prompt="Nome della squadra selezionata." sqref="H1:N1"/>
  </dataValidations>
  <printOptions horizontalCentered="1"/>
  <pageMargins left="0.35433070866141736" right="0.35433070866141736" top="0.5905511811023623" bottom="0.5905511811023623" header="0.5118110236220472" footer="0.5118110236220472"/>
  <pageSetup fitToHeight="1" fitToWidth="1" orientation="portrait" paperSize="9" scale="47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W1:IE175"/>
  <sheetViews>
    <sheetView zoomScale="90" zoomScaleNormal="90" zoomScalePageLayoutView="0" workbookViewId="0" topLeftCell="A13">
      <selection activeCell="C63" sqref="B63:C63"/>
    </sheetView>
  </sheetViews>
  <sheetFormatPr defaultColWidth="10.75390625" defaultRowHeight="12.75"/>
  <cols>
    <col min="1" max="15" width="8.125" style="38" customWidth="1"/>
    <col min="16" max="17" width="7.00390625" style="38" customWidth="1"/>
    <col min="18" max="25" width="3.875" style="38" customWidth="1"/>
    <col min="26" max="26" width="3.125" style="38" customWidth="1"/>
    <col min="27" max="29" width="3.875" style="38" customWidth="1"/>
    <col min="30" max="30" width="30.75390625" style="123" customWidth="1"/>
    <col min="31" max="31" width="4.75390625" style="123" hidden="1" customWidth="1"/>
    <col min="32" max="32" width="4.875" style="123" hidden="1" customWidth="1"/>
    <col min="33" max="38" width="3.875" style="123" hidden="1" customWidth="1"/>
    <col min="39" max="39" width="5.00390625" style="123" hidden="1" customWidth="1"/>
    <col min="40" max="40" width="5.25390625" style="123" hidden="1" customWidth="1"/>
    <col min="41" max="41" width="6.375" style="123" hidden="1" customWidth="1"/>
    <col min="42" max="42" width="5.875" style="123" hidden="1" customWidth="1"/>
    <col min="43" max="81" width="3.875" style="123" hidden="1" customWidth="1"/>
    <col min="82" max="82" width="14.00390625" style="123" hidden="1" customWidth="1"/>
    <col min="83" max="83" width="11.625" style="123" hidden="1" customWidth="1"/>
    <col min="84" max="84" width="12.625" style="123" hidden="1" customWidth="1"/>
    <col min="85" max="85" width="3.875" style="123" hidden="1" customWidth="1"/>
    <col min="86" max="86" width="10.125" style="158" hidden="1" customWidth="1"/>
    <col min="87" max="87" width="4.75390625" style="158" hidden="1" customWidth="1"/>
    <col min="88" max="117" width="3.875" style="210" hidden="1" customWidth="1"/>
    <col min="118" max="137" width="3.875" style="208" hidden="1" customWidth="1"/>
    <col min="138" max="138" width="5.125" style="208" hidden="1" customWidth="1"/>
    <col min="139" max="148" width="3.875" style="208" hidden="1" customWidth="1"/>
    <col min="149" max="178" width="3.875" style="209" hidden="1" customWidth="1"/>
    <col min="179" max="188" width="3.875" style="123" hidden="1" customWidth="1"/>
    <col min="189" max="189" width="6.875" style="123" hidden="1" customWidth="1"/>
    <col min="190" max="239" width="3.875" style="123" hidden="1" customWidth="1"/>
    <col min="240" max="240" width="10.75390625" style="123" customWidth="1"/>
    <col min="241" max="16384" width="10.75390625" style="38" customWidth="1"/>
  </cols>
  <sheetData>
    <row r="1" spans="88:239" ht="13.5" thickBot="1">
      <c r="CJ1" s="367" t="s">
        <v>15</v>
      </c>
      <c r="CK1" s="368"/>
      <c r="CL1" s="368"/>
      <c r="CM1" s="368"/>
      <c r="CN1" s="368"/>
      <c r="CO1" s="368"/>
      <c r="CP1" s="368"/>
      <c r="CQ1" s="368"/>
      <c r="CR1" s="368"/>
      <c r="CS1" s="368"/>
      <c r="CT1" s="368"/>
      <c r="CU1" s="368"/>
      <c r="CV1" s="368"/>
      <c r="CW1" s="368"/>
      <c r="CX1" s="368"/>
      <c r="CY1" s="368"/>
      <c r="CZ1" s="368"/>
      <c r="DA1" s="368"/>
      <c r="DB1" s="368"/>
      <c r="DC1" s="368"/>
      <c r="DD1" s="368"/>
      <c r="DE1" s="368"/>
      <c r="DF1" s="368"/>
      <c r="DG1" s="368"/>
      <c r="DH1" s="368"/>
      <c r="DI1" s="368"/>
      <c r="DJ1" s="368"/>
      <c r="DK1" s="368"/>
      <c r="DL1" s="368"/>
      <c r="DM1" s="368"/>
      <c r="DN1" s="368"/>
      <c r="DO1" s="368"/>
      <c r="DP1" s="368"/>
      <c r="DQ1" s="368"/>
      <c r="DR1" s="368"/>
      <c r="DS1" s="368"/>
      <c r="DT1" s="368"/>
      <c r="DU1" s="368"/>
      <c r="DV1" s="368"/>
      <c r="DW1" s="368"/>
      <c r="DX1" s="368"/>
      <c r="DY1" s="368"/>
      <c r="DZ1" s="368"/>
      <c r="EA1" s="368"/>
      <c r="EB1" s="368"/>
      <c r="EC1" s="368"/>
      <c r="ED1" s="368"/>
      <c r="EE1" s="368"/>
      <c r="EF1" s="368"/>
      <c r="EG1" s="369"/>
      <c r="EH1" s="159" t="s">
        <v>82</v>
      </c>
      <c r="EI1" s="355" t="s">
        <v>14</v>
      </c>
      <c r="EJ1" s="356"/>
      <c r="EK1" s="356"/>
      <c r="EL1" s="356"/>
      <c r="EM1" s="356"/>
      <c r="EN1" s="356"/>
      <c r="EO1" s="356"/>
      <c r="EP1" s="356"/>
      <c r="EQ1" s="356"/>
      <c r="ER1" s="356"/>
      <c r="ES1" s="356"/>
      <c r="ET1" s="356"/>
      <c r="EU1" s="356"/>
      <c r="EV1" s="356"/>
      <c r="EW1" s="356"/>
      <c r="EX1" s="356"/>
      <c r="EY1" s="356"/>
      <c r="EZ1" s="356"/>
      <c r="FA1" s="356"/>
      <c r="FB1" s="356"/>
      <c r="FC1" s="356"/>
      <c r="FD1" s="356"/>
      <c r="FE1" s="356"/>
      <c r="FF1" s="356"/>
      <c r="FG1" s="356"/>
      <c r="FH1" s="356"/>
      <c r="FI1" s="356"/>
      <c r="FJ1" s="356"/>
      <c r="FK1" s="356"/>
      <c r="FL1" s="356"/>
      <c r="FM1" s="356"/>
      <c r="FN1" s="356"/>
      <c r="FO1" s="356"/>
      <c r="FP1" s="356"/>
      <c r="FQ1" s="356"/>
      <c r="FR1" s="356"/>
      <c r="FS1" s="356"/>
      <c r="FT1" s="356"/>
      <c r="FU1" s="356"/>
      <c r="FV1" s="356"/>
      <c r="FW1" s="356"/>
      <c r="FX1" s="356"/>
      <c r="FY1" s="356"/>
      <c r="FZ1" s="356"/>
      <c r="GA1" s="356"/>
      <c r="GB1" s="356"/>
      <c r="GC1" s="356"/>
      <c r="GD1" s="356"/>
      <c r="GE1" s="356"/>
      <c r="GF1" s="357"/>
      <c r="GG1" s="160" t="s">
        <v>82</v>
      </c>
      <c r="GH1" s="358" t="s">
        <v>12</v>
      </c>
      <c r="GI1" s="359"/>
      <c r="GJ1" s="359"/>
      <c r="GK1" s="359"/>
      <c r="GL1" s="359"/>
      <c r="GM1" s="359"/>
      <c r="GN1" s="359"/>
      <c r="GO1" s="359"/>
      <c r="GP1" s="359"/>
      <c r="GQ1" s="359"/>
      <c r="GR1" s="359"/>
      <c r="GS1" s="359"/>
      <c r="GT1" s="359"/>
      <c r="GU1" s="359"/>
      <c r="GV1" s="359"/>
      <c r="GW1" s="359"/>
      <c r="GX1" s="359"/>
      <c r="GY1" s="359"/>
      <c r="GZ1" s="359"/>
      <c r="HA1" s="359"/>
      <c r="HB1" s="359"/>
      <c r="HC1" s="359"/>
      <c r="HD1" s="359"/>
      <c r="HE1" s="359"/>
      <c r="HF1" s="359"/>
      <c r="HG1" s="359"/>
      <c r="HH1" s="359"/>
      <c r="HI1" s="359"/>
      <c r="HJ1" s="359"/>
      <c r="HK1" s="359"/>
      <c r="HL1" s="359"/>
      <c r="HM1" s="359"/>
      <c r="HN1" s="359"/>
      <c r="HO1" s="359"/>
      <c r="HP1" s="359"/>
      <c r="HQ1" s="359"/>
      <c r="HR1" s="359"/>
      <c r="HS1" s="359"/>
      <c r="HT1" s="359"/>
      <c r="HU1" s="359"/>
      <c r="HV1" s="359"/>
      <c r="HW1" s="359"/>
      <c r="HX1" s="359"/>
      <c r="HY1" s="359"/>
      <c r="HZ1" s="359"/>
      <c r="IA1" s="359"/>
      <c r="IB1" s="359"/>
      <c r="IC1" s="359"/>
      <c r="ID1" s="359"/>
      <c r="IE1" s="360"/>
    </row>
    <row r="2" spans="31:239" ht="12.75">
      <c r="AE2" s="121">
        <v>1</v>
      </c>
      <c r="AF2" s="121">
        <f>16*(AE2-1)</f>
        <v>0</v>
      </c>
      <c r="AH2" s="161"/>
      <c r="AI2" s="161"/>
      <c r="AM2" s="361" t="s">
        <v>90</v>
      </c>
      <c r="AN2" s="362"/>
      <c r="AO2" s="362"/>
      <c r="AP2" s="363"/>
      <c r="CE2" s="121" t="s">
        <v>81</v>
      </c>
      <c r="CF2" s="162" t="s">
        <v>83</v>
      </c>
      <c r="CG2" s="163" t="s">
        <v>11</v>
      </c>
      <c r="CH2" s="164" t="s">
        <v>81</v>
      </c>
      <c r="CI2" s="165" t="s">
        <v>82</v>
      </c>
      <c r="CJ2" s="166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8"/>
      <c r="EH2" s="169"/>
      <c r="EI2" s="170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2"/>
      <c r="GG2" s="173"/>
      <c r="GH2" s="174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6"/>
    </row>
    <row r="3" spans="39:239" ht="12.75">
      <c r="AM3" s="121" t="s">
        <v>86</v>
      </c>
      <c r="AN3" s="121" t="s">
        <v>87</v>
      </c>
      <c r="AO3" s="121" t="s">
        <v>88</v>
      </c>
      <c r="AP3" s="121" t="s">
        <v>89</v>
      </c>
      <c r="CE3" s="121">
        <f>IF(CF3="","",LEFT(CF3,2-(9-LEN(CF3))))</f>
      </c>
      <c r="CF3" s="177">
        <f aca="true" t="shared" si="0" ref="CF3:CF10">CHOOSE($AE$2,CH3,CH19)</f>
      </c>
      <c r="CG3" s="178">
        <f>IF(CH3="","",IF(LEN(CH3)=9,LEFT(CH3,2),CONCATENATE("0",LEFT(CH3,1))))</f>
      </c>
      <c r="CH3" s="179">
        <f>Parametri!Q7</f>
      </c>
      <c r="CI3" s="180">
        <v>0</v>
      </c>
      <c r="CJ3" s="181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3"/>
      <c r="EH3" s="184">
        <v>0</v>
      </c>
      <c r="EI3" s="185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7"/>
      <c r="GG3" s="188">
        <v>0</v>
      </c>
      <c r="GH3" s="189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1"/>
    </row>
    <row r="4" spans="31:239" ht="12.75">
      <c r="AE4" s="121">
        <v>12</v>
      </c>
      <c r="AF4" s="121">
        <v>2</v>
      </c>
      <c r="AG4" s="121">
        <v>1</v>
      </c>
      <c r="AM4" s="121">
        <v>0</v>
      </c>
      <c r="AN4" s="121">
        <v>0</v>
      </c>
      <c r="AO4" s="121">
        <v>0</v>
      </c>
      <c r="AP4" s="121">
        <v>0</v>
      </c>
      <c r="CE4" s="121">
        <f aca="true" t="shared" si="1" ref="CE4:CE17">IF(CF4="","",LEFT(CF4,2-(9-LEN(CF4))))</f>
      </c>
      <c r="CF4" s="177">
        <f t="shared" si="0"/>
      </c>
      <c r="CG4" s="178">
        <f aca="true" t="shared" si="2" ref="CG4:CG33">IF(CH4="","",IF(LEN(CH4)=9,LEFT(CH4,2),CONCATENATE("0",LEFT(CH4,1))))</f>
      </c>
      <c r="CH4" s="179">
        <f>Parametri!Q8</f>
      </c>
      <c r="CI4" s="180">
        <v>0</v>
      </c>
      <c r="CJ4" s="181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3"/>
      <c r="EH4" s="184">
        <v>0</v>
      </c>
      <c r="EI4" s="185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7"/>
      <c r="GG4" s="188">
        <v>0</v>
      </c>
      <c r="GH4" s="189"/>
      <c r="GI4" s="190"/>
      <c r="GJ4" s="190"/>
      <c r="GK4" s="190"/>
      <c r="GL4" s="190"/>
      <c r="GM4" s="190"/>
      <c r="GN4" s="190"/>
      <c r="GO4" s="190"/>
      <c r="GP4" s="190"/>
      <c r="GQ4" s="190"/>
      <c r="GR4" s="190"/>
      <c r="GS4" s="190"/>
      <c r="GT4" s="190"/>
      <c r="GU4" s="190"/>
      <c r="GV4" s="190"/>
      <c r="GW4" s="190"/>
      <c r="GX4" s="190"/>
      <c r="GY4" s="190"/>
      <c r="GZ4" s="190"/>
      <c r="HA4" s="190"/>
      <c r="HB4" s="190"/>
      <c r="HC4" s="190"/>
      <c r="HD4" s="190"/>
      <c r="HE4" s="190"/>
      <c r="HF4" s="190"/>
      <c r="HG4" s="190"/>
      <c r="HH4" s="190"/>
      <c r="HI4" s="190"/>
      <c r="HJ4" s="190"/>
      <c r="HK4" s="190"/>
      <c r="HL4" s="190"/>
      <c r="HM4" s="190"/>
      <c r="HN4" s="190"/>
      <c r="HO4" s="190"/>
      <c r="HP4" s="190"/>
      <c r="HQ4" s="190"/>
      <c r="HR4" s="190"/>
      <c r="HS4" s="190"/>
      <c r="HT4" s="190"/>
      <c r="HU4" s="190"/>
      <c r="HV4" s="190"/>
      <c r="HW4" s="190"/>
      <c r="HX4" s="190"/>
      <c r="HY4" s="190"/>
      <c r="HZ4" s="190"/>
      <c r="IA4" s="190"/>
      <c r="IB4" s="190"/>
      <c r="IC4" s="190"/>
      <c r="ID4" s="190"/>
      <c r="IE4" s="191"/>
    </row>
    <row r="5" spans="31:239" ht="12.75">
      <c r="AE5" s="121">
        <v>11</v>
      </c>
      <c r="AF5" s="121">
        <v>11</v>
      </c>
      <c r="AG5" s="121">
        <v>1</v>
      </c>
      <c r="CE5" s="121">
        <f t="shared" si="1"/>
      </c>
      <c r="CF5" s="177">
        <f t="shared" si="0"/>
      </c>
      <c r="CG5" s="178">
        <f t="shared" si="2"/>
      </c>
      <c r="CH5" s="179">
        <f>Parametri!Q9</f>
      </c>
      <c r="CI5" s="180">
        <v>0</v>
      </c>
      <c r="CJ5" s="181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3"/>
      <c r="EH5" s="184">
        <v>0</v>
      </c>
      <c r="EI5" s="185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7"/>
      <c r="GG5" s="188">
        <v>0</v>
      </c>
      <c r="GH5" s="189"/>
      <c r="GI5" s="190"/>
      <c r="GJ5" s="190"/>
      <c r="GK5" s="190"/>
      <c r="GL5" s="190"/>
      <c r="GM5" s="190"/>
      <c r="GN5" s="190"/>
      <c r="GO5" s="190"/>
      <c r="GP5" s="190"/>
      <c r="GQ5" s="190"/>
      <c r="GR5" s="190"/>
      <c r="GS5" s="190"/>
      <c r="GT5" s="190"/>
      <c r="GU5" s="190"/>
      <c r="GV5" s="190"/>
      <c r="GW5" s="190"/>
      <c r="GX5" s="190"/>
      <c r="GY5" s="190"/>
      <c r="GZ5" s="190"/>
      <c r="HA5" s="190"/>
      <c r="HB5" s="190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90"/>
      <c r="HN5" s="190"/>
      <c r="HO5" s="190"/>
      <c r="HP5" s="190"/>
      <c r="HQ5" s="190"/>
      <c r="HR5" s="190"/>
      <c r="HS5" s="190"/>
      <c r="HT5" s="190"/>
      <c r="HU5" s="190"/>
      <c r="HV5" s="190"/>
      <c r="HW5" s="190"/>
      <c r="HX5" s="190"/>
      <c r="HY5" s="190"/>
      <c r="HZ5" s="190"/>
      <c r="IA5" s="190"/>
      <c r="IB5" s="190"/>
      <c r="IC5" s="190"/>
      <c r="ID5" s="190"/>
      <c r="IE5" s="191"/>
    </row>
    <row r="6" spans="31:239" ht="12.75" customHeight="1">
      <c r="AE6" s="121">
        <v>2</v>
      </c>
      <c r="AF6" s="121">
        <v>10</v>
      </c>
      <c r="AG6" s="121">
        <v>1</v>
      </c>
      <c r="CE6" s="121">
        <f t="shared" si="1"/>
      </c>
      <c r="CF6" s="177">
        <f t="shared" si="0"/>
      </c>
      <c r="CG6" s="178">
        <f t="shared" si="2"/>
      </c>
      <c r="CH6" s="179">
        <f>Parametri!Q10</f>
      </c>
      <c r="CI6" s="180">
        <v>0</v>
      </c>
      <c r="CJ6" s="181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3"/>
      <c r="EH6" s="184">
        <v>0</v>
      </c>
      <c r="EI6" s="185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7"/>
      <c r="GG6" s="188">
        <v>0</v>
      </c>
      <c r="GH6" s="189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  <c r="HW6" s="190"/>
      <c r="HX6" s="190"/>
      <c r="HY6" s="190"/>
      <c r="HZ6" s="190"/>
      <c r="IA6" s="190"/>
      <c r="IB6" s="190"/>
      <c r="IC6" s="190"/>
      <c r="ID6" s="190"/>
      <c r="IE6" s="191"/>
    </row>
    <row r="7" spans="83:239" ht="12.75" customHeight="1">
      <c r="CE7" s="121">
        <f t="shared" si="1"/>
      </c>
      <c r="CF7" s="177">
        <f t="shared" si="0"/>
      </c>
      <c r="CG7" s="178">
        <f t="shared" si="2"/>
      </c>
      <c r="CH7" s="179">
        <f>Parametri!Q11</f>
      </c>
      <c r="CI7" s="180">
        <v>0</v>
      </c>
      <c r="CJ7" s="181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3"/>
      <c r="EH7" s="184">
        <v>0</v>
      </c>
      <c r="EI7" s="185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7"/>
      <c r="GG7" s="188">
        <v>0</v>
      </c>
      <c r="GH7" s="189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1"/>
    </row>
    <row r="8" spans="83:239" ht="13.5" customHeight="1">
      <c r="CE8" s="121">
        <f t="shared" si="1"/>
      </c>
      <c r="CF8" s="177">
        <f t="shared" si="0"/>
      </c>
      <c r="CG8" s="178">
        <f t="shared" si="2"/>
      </c>
      <c r="CH8" s="179">
        <f>Parametri!Q12</f>
      </c>
      <c r="CI8" s="180">
        <v>0</v>
      </c>
      <c r="CJ8" s="181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3"/>
      <c r="EH8" s="184">
        <v>0</v>
      </c>
      <c r="EI8" s="185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7"/>
      <c r="GG8" s="188">
        <v>0</v>
      </c>
      <c r="GH8" s="189"/>
      <c r="GI8" s="190"/>
      <c r="GJ8" s="190"/>
      <c r="GK8" s="190"/>
      <c r="GL8" s="190"/>
      <c r="GM8" s="190"/>
      <c r="GN8" s="190"/>
      <c r="GO8" s="190"/>
      <c r="GP8" s="190"/>
      <c r="GQ8" s="190"/>
      <c r="GR8" s="190"/>
      <c r="GS8" s="190"/>
      <c r="GT8" s="190"/>
      <c r="GU8" s="190"/>
      <c r="GV8" s="190"/>
      <c r="GW8" s="190"/>
      <c r="GX8" s="190"/>
      <c r="GY8" s="190"/>
      <c r="GZ8" s="190"/>
      <c r="HA8" s="190"/>
      <c r="HB8" s="190"/>
      <c r="HC8" s="190"/>
      <c r="HD8" s="190"/>
      <c r="HE8" s="190"/>
      <c r="HF8" s="190"/>
      <c r="HG8" s="190"/>
      <c r="HH8" s="190"/>
      <c r="HI8" s="190"/>
      <c r="HJ8" s="190"/>
      <c r="HK8" s="190"/>
      <c r="HL8" s="190"/>
      <c r="HM8" s="190"/>
      <c r="HN8" s="190"/>
      <c r="HO8" s="190"/>
      <c r="HP8" s="190"/>
      <c r="HQ8" s="190"/>
      <c r="HR8" s="190"/>
      <c r="HS8" s="190"/>
      <c r="HT8" s="190"/>
      <c r="HU8" s="190"/>
      <c r="HV8" s="190"/>
      <c r="HW8" s="190"/>
      <c r="HX8" s="190"/>
      <c r="HY8" s="190"/>
      <c r="HZ8" s="190"/>
      <c r="IA8" s="190"/>
      <c r="IB8" s="190"/>
      <c r="IC8" s="190"/>
      <c r="ID8" s="190"/>
      <c r="IE8" s="191"/>
    </row>
    <row r="9" spans="83:239" ht="12.75" customHeight="1">
      <c r="CE9" s="121">
        <f t="shared" si="1"/>
      </c>
      <c r="CF9" s="177">
        <f t="shared" si="0"/>
      </c>
      <c r="CG9" s="178">
        <f t="shared" si="2"/>
      </c>
      <c r="CH9" s="179">
        <f>Parametri!Q13</f>
      </c>
      <c r="CI9" s="180">
        <v>0</v>
      </c>
      <c r="CJ9" s="181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3"/>
      <c r="EH9" s="184">
        <v>0</v>
      </c>
      <c r="EI9" s="185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7"/>
      <c r="GG9" s="188">
        <v>0</v>
      </c>
      <c r="GH9" s="189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1"/>
    </row>
    <row r="10" spans="31:239" ht="12.75">
      <c r="AE10" s="121">
        <f>COLUMN(CJ3)-1</f>
        <v>87</v>
      </c>
      <c r="AF10" s="370" t="s">
        <v>15</v>
      </c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2"/>
      <c r="CE10" s="121">
        <f t="shared" si="1"/>
      </c>
      <c r="CF10" s="177">
        <f t="shared" si="0"/>
      </c>
      <c r="CG10" s="178">
        <f t="shared" si="2"/>
      </c>
      <c r="CH10" s="179">
        <f>Parametri!Q14</f>
      </c>
      <c r="CI10" s="180">
        <v>0</v>
      </c>
      <c r="CJ10" s="181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3"/>
      <c r="EH10" s="184">
        <v>0</v>
      </c>
      <c r="EI10" s="185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7"/>
      <c r="GG10" s="188">
        <v>0</v>
      </c>
      <c r="GH10" s="189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  <c r="HL10" s="190"/>
      <c r="HM10" s="190"/>
      <c r="HN10" s="190"/>
      <c r="HO10" s="190"/>
      <c r="HP10" s="190"/>
      <c r="HQ10" s="190"/>
      <c r="HR10" s="190"/>
      <c r="HS10" s="190"/>
      <c r="HT10" s="190"/>
      <c r="HU10" s="190"/>
      <c r="HV10" s="190"/>
      <c r="HW10" s="190"/>
      <c r="HX10" s="190"/>
      <c r="HY10" s="190"/>
      <c r="HZ10" s="190"/>
      <c r="IA10" s="190"/>
      <c r="IB10" s="190"/>
      <c r="IC10" s="190"/>
      <c r="ID10" s="190"/>
      <c r="IE10" s="191"/>
    </row>
    <row r="11" spans="23:239" ht="15">
      <c r="W11" s="377" t="s">
        <v>84</v>
      </c>
      <c r="X11" s="378"/>
      <c r="Y11" s="378"/>
      <c r="Z11" s="379"/>
      <c r="AF11" s="182">
        <v>1</v>
      </c>
      <c r="AG11" s="182">
        <f>AF11+1</f>
        <v>2</v>
      </c>
      <c r="AH11" s="182">
        <f aca="true" t="shared" si="3" ref="AH11:CC11">AG11+1</f>
        <v>3</v>
      </c>
      <c r="AI11" s="182">
        <f t="shared" si="3"/>
        <v>4</v>
      </c>
      <c r="AJ11" s="182">
        <f t="shared" si="3"/>
        <v>5</v>
      </c>
      <c r="AK11" s="182">
        <f t="shared" si="3"/>
        <v>6</v>
      </c>
      <c r="AL11" s="182">
        <f t="shared" si="3"/>
        <v>7</v>
      </c>
      <c r="AM11" s="182">
        <f t="shared" si="3"/>
        <v>8</v>
      </c>
      <c r="AN11" s="182">
        <f t="shared" si="3"/>
        <v>9</v>
      </c>
      <c r="AO11" s="182">
        <f t="shared" si="3"/>
        <v>10</v>
      </c>
      <c r="AP11" s="182">
        <f t="shared" si="3"/>
        <v>11</v>
      </c>
      <c r="AQ11" s="182">
        <f t="shared" si="3"/>
        <v>12</v>
      </c>
      <c r="AR11" s="182">
        <f t="shared" si="3"/>
        <v>13</v>
      </c>
      <c r="AS11" s="182">
        <f t="shared" si="3"/>
        <v>14</v>
      </c>
      <c r="AT11" s="182">
        <f t="shared" si="3"/>
        <v>15</v>
      </c>
      <c r="AU11" s="182">
        <f t="shared" si="3"/>
        <v>16</v>
      </c>
      <c r="AV11" s="182">
        <f t="shared" si="3"/>
        <v>17</v>
      </c>
      <c r="AW11" s="182">
        <f t="shared" si="3"/>
        <v>18</v>
      </c>
      <c r="AX11" s="182">
        <f t="shared" si="3"/>
        <v>19</v>
      </c>
      <c r="AY11" s="182">
        <f t="shared" si="3"/>
        <v>20</v>
      </c>
      <c r="AZ11" s="182">
        <f t="shared" si="3"/>
        <v>21</v>
      </c>
      <c r="BA11" s="182">
        <f t="shared" si="3"/>
        <v>22</v>
      </c>
      <c r="BB11" s="182">
        <f t="shared" si="3"/>
        <v>23</v>
      </c>
      <c r="BC11" s="182">
        <f t="shared" si="3"/>
        <v>24</v>
      </c>
      <c r="BD11" s="182">
        <f t="shared" si="3"/>
        <v>25</v>
      </c>
      <c r="BE11" s="182">
        <f t="shared" si="3"/>
        <v>26</v>
      </c>
      <c r="BF11" s="182">
        <f t="shared" si="3"/>
        <v>27</v>
      </c>
      <c r="BG11" s="182">
        <f t="shared" si="3"/>
        <v>28</v>
      </c>
      <c r="BH11" s="182">
        <f t="shared" si="3"/>
        <v>29</v>
      </c>
      <c r="BI11" s="182">
        <f t="shared" si="3"/>
        <v>30</v>
      </c>
      <c r="BJ11" s="182">
        <f t="shared" si="3"/>
        <v>31</v>
      </c>
      <c r="BK11" s="182">
        <f t="shared" si="3"/>
        <v>32</v>
      </c>
      <c r="BL11" s="182">
        <f t="shared" si="3"/>
        <v>33</v>
      </c>
      <c r="BM11" s="182">
        <f t="shared" si="3"/>
        <v>34</v>
      </c>
      <c r="BN11" s="182">
        <f t="shared" si="3"/>
        <v>35</v>
      </c>
      <c r="BO11" s="182">
        <f t="shared" si="3"/>
        <v>36</v>
      </c>
      <c r="BP11" s="182">
        <f t="shared" si="3"/>
        <v>37</v>
      </c>
      <c r="BQ11" s="182">
        <f t="shared" si="3"/>
        <v>38</v>
      </c>
      <c r="BR11" s="182">
        <f t="shared" si="3"/>
        <v>39</v>
      </c>
      <c r="BS11" s="182">
        <f t="shared" si="3"/>
        <v>40</v>
      </c>
      <c r="BT11" s="182">
        <f t="shared" si="3"/>
        <v>41</v>
      </c>
      <c r="BU11" s="182">
        <f t="shared" si="3"/>
        <v>42</v>
      </c>
      <c r="BV11" s="182">
        <f t="shared" si="3"/>
        <v>43</v>
      </c>
      <c r="BW11" s="182">
        <f t="shared" si="3"/>
        <v>44</v>
      </c>
      <c r="BX11" s="182">
        <f t="shared" si="3"/>
        <v>45</v>
      </c>
      <c r="BY11" s="182">
        <f t="shared" si="3"/>
        <v>46</v>
      </c>
      <c r="BZ11" s="182">
        <f t="shared" si="3"/>
        <v>47</v>
      </c>
      <c r="CA11" s="182">
        <f t="shared" si="3"/>
        <v>48</v>
      </c>
      <c r="CB11" s="182">
        <f t="shared" si="3"/>
        <v>49</v>
      </c>
      <c r="CC11" s="182">
        <f t="shared" si="3"/>
        <v>50</v>
      </c>
      <c r="CE11" s="121">
        <f t="shared" si="1"/>
      </c>
      <c r="CF11" s="177">
        <f aca="true" t="shared" si="4" ref="CF11:CF17">CHOOSE($AE$2,CH11,CH27)</f>
      </c>
      <c r="CG11" s="178">
        <f t="shared" si="2"/>
      </c>
      <c r="CH11" s="179">
        <f>Parametri!Q15</f>
      </c>
      <c r="CI11" s="180">
        <v>0</v>
      </c>
      <c r="CJ11" s="181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3"/>
      <c r="EH11" s="184">
        <v>0</v>
      </c>
      <c r="EI11" s="185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7"/>
      <c r="GG11" s="188">
        <v>0</v>
      </c>
      <c r="GH11" s="189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1"/>
    </row>
    <row r="12" spans="31:239" ht="12.75">
      <c r="AE12" s="121">
        <f>IF(COUNT(AF12:CC12)&gt;0,0,1)</f>
        <v>1</v>
      </c>
      <c r="AF12" s="182">
        <f ca="1">IF(INDIRECT(ADDRESS(2+$AE4+$AF$2,$AE$10+AF$11,1))="","",INDIRECT(ADDRESS(2+$AE4+$AF$2,$AE$10+AF$11,1)))</f>
      </c>
      <c r="AG12" s="182">
        <f aca="true" ca="1" t="shared" si="5" ref="AG12:CC12">IF(INDIRECT(ADDRESS(2+$AE4+$AF$2,$AE$10+AG$11,1))="","",INDIRECT(ADDRESS(2+$AE4+$AF$2,$AE$10+AG$11,1)))</f>
      </c>
      <c r="AH12" s="182">
        <f ca="1" t="shared" si="5"/>
      </c>
      <c r="AI12" s="182">
        <f ca="1" t="shared" si="5"/>
      </c>
      <c r="AJ12" s="182">
        <f ca="1" t="shared" si="5"/>
      </c>
      <c r="AK12" s="182">
        <f ca="1" t="shared" si="5"/>
      </c>
      <c r="AL12" s="182">
        <f ca="1" t="shared" si="5"/>
      </c>
      <c r="AM12" s="182">
        <f ca="1" t="shared" si="5"/>
      </c>
      <c r="AN12" s="182">
        <f ca="1" t="shared" si="5"/>
      </c>
      <c r="AO12" s="182">
        <f ca="1" t="shared" si="5"/>
      </c>
      <c r="AP12" s="182">
        <f ca="1" t="shared" si="5"/>
      </c>
      <c r="AQ12" s="182">
        <f ca="1" t="shared" si="5"/>
      </c>
      <c r="AR12" s="182">
        <f ca="1" t="shared" si="5"/>
      </c>
      <c r="AS12" s="182">
        <f ca="1" t="shared" si="5"/>
      </c>
      <c r="AT12" s="182">
        <f ca="1" t="shared" si="5"/>
      </c>
      <c r="AU12" s="182">
        <f ca="1" t="shared" si="5"/>
      </c>
      <c r="AV12" s="182">
        <f ca="1" t="shared" si="5"/>
      </c>
      <c r="AW12" s="182">
        <f ca="1" t="shared" si="5"/>
      </c>
      <c r="AX12" s="182">
        <f ca="1" t="shared" si="5"/>
      </c>
      <c r="AY12" s="182">
        <f ca="1" t="shared" si="5"/>
      </c>
      <c r="AZ12" s="182">
        <f ca="1" t="shared" si="5"/>
      </c>
      <c r="BA12" s="182">
        <f ca="1" t="shared" si="5"/>
      </c>
      <c r="BB12" s="182">
        <f ca="1" t="shared" si="5"/>
      </c>
      <c r="BC12" s="182">
        <f ca="1" t="shared" si="5"/>
      </c>
      <c r="BD12" s="182">
        <f ca="1" t="shared" si="5"/>
      </c>
      <c r="BE12" s="182">
        <f ca="1" t="shared" si="5"/>
      </c>
      <c r="BF12" s="182">
        <f ca="1" t="shared" si="5"/>
      </c>
      <c r="BG12" s="182">
        <f ca="1" t="shared" si="5"/>
      </c>
      <c r="BH12" s="182">
        <f ca="1" t="shared" si="5"/>
      </c>
      <c r="BI12" s="182">
        <f ca="1" t="shared" si="5"/>
      </c>
      <c r="BJ12" s="182">
        <f ca="1" t="shared" si="5"/>
      </c>
      <c r="BK12" s="182">
        <f ca="1" t="shared" si="5"/>
      </c>
      <c r="BL12" s="182">
        <f ca="1" t="shared" si="5"/>
      </c>
      <c r="BM12" s="182">
        <f ca="1" t="shared" si="5"/>
      </c>
      <c r="BN12" s="182">
        <f ca="1" t="shared" si="5"/>
      </c>
      <c r="BO12" s="182">
        <f ca="1" t="shared" si="5"/>
      </c>
      <c r="BP12" s="182">
        <f ca="1" t="shared" si="5"/>
      </c>
      <c r="BQ12" s="182">
        <f ca="1" t="shared" si="5"/>
      </c>
      <c r="BR12" s="182">
        <f ca="1" t="shared" si="5"/>
      </c>
      <c r="BS12" s="182">
        <f ca="1" t="shared" si="5"/>
      </c>
      <c r="BT12" s="182">
        <f ca="1" t="shared" si="5"/>
      </c>
      <c r="BU12" s="182">
        <f ca="1" t="shared" si="5"/>
      </c>
      <c r="BV12" s="182">
        <f ca="1" t="shared" si="5"/>
      </c>
      <c r="BW12" s="182">
        <f ca="1" t="shared" si="5"/>
      </c>
      <c r="BX12" s="182">
        <f ca="1" t="shared" si="5"/>
      </c>
      <c r="BY12" s="182">
        <f ca="1" t="shared" si="5"/>
      </c>
      <c r="BZ12" s="182">
        <f ca="1" t="shared" si="5"/>
      </c>
      <c r="CA12" s="182">
        <f ca="1" t="shared" si="5"/>
      </c>
      <c r="CB12" s="182">
        <f ca="1" t="shared" si="5"/>
      </c>
      <c r="CC12" s="182">
        <f ca="1" t="shared" si="5"/>
      </c>
      <c r="CE12" s="121">
        <f t="shared" si="1"/>
      </c>
      <c r="CF12" s="177">
        <f t="shared" si="4"/>
      </c>
      <c r="CG12" s="178">
        <f t="shared" si="2"/>
      </c>
      <c r="CH12" s="179">
        <f>Parametri!Q16</f>
      </c>
      <c r="CI12" s="180">
        <v>0</v>
      </c>
      <c r="CJ12" s="181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3"/>
      <c r="EH12" s="184">
        <v>0</v>
      </c>
      <c r="EI12" s="185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7"/>
      <c r="GG12" s="188">
        <v>0</v>
      </c>
      <c r="GH12" s="189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1"/>
    </row>
    <row r="13" spans="31:239" ht="12.75">
      <c r="AE13" s="121">
        <f>IF(COUNT(AF13:CC13)&gt;0,0,1)</f>
        <v>1</v>
      </c>
      <c r="AF13" s="182">
        <f aca="true" ca="1" t="shared" si="6" ref="AF13:CC13">IF(INDIRECT(ADDRESS(2+$AE5+$AF$2,$AE$10+AF$11,1))="","",INDIRECT(ADDRESS(2+$AE5+$AF$2,$AE$10+AF$11,1)))</f>
      </c>
      <c r="AG13" s="182">
        <f ca="1" t="shared" si="6"/>
      </c>
      <c r="AH13" s="182">
        <f ca="1" t="shared" si="6"/>
      </c>
      <c r="AI13" s="182">
        <f ca="1" t="shared" si="6"/>
      </c>
      <c r="AJ13" s="182">
        <f ca="1" t="shared" si="6"/>
      </c>
      <c r="AK13" s="182">
        <f ca="1" t="shared" si="6"/>
      </c>
      <c r="AL13" s="182">
        <f ca="1" t="shared" si="6"/>
      </c>
      <c r="AM13" s="182">
        <f ca="1" t="shared" si="6"/>
      </c>
      <c r="AN13" s="182">
        <f ca="1" t="shared" si="6"/>
      </c>
      <c r="AO13" s="182">
        <f ca="1" t="shared" si="6"/>
      </c>
      <c r="AP13" s="182">
        <f ca="1" t="shared" si="6"/>
      </c>
      <c r="AQ13" s="182">
        <f ca="1" t="shared" si="6"/>
      </c>
      <c r="AR13" s="182">
        <f ca="1" t="shared" si="6"/>
      </c>
      <c r="AS13" s="182">
        <f ca="1" t="shared" si="6"/>
      </c>
      <c r="AT13" s="182">
        <f ca="1" t="shared" si="6"/>
      </c>
      <c r="AU13" s="182">
        <f ca="1" t="shared" si="6"/>
      </c>
      <c r="AV13" s="182">
        <f ca="1" t="shared" si="6"/>
      </c>
      <c r="AW13" s="182">
        <f ca="1" t="shared" si="6"/>
      </c>
      <c r="AX13" s="182">
        <f ca="1" t="shared" si="6"/>
      </c>
      <c r="AY13" s="182">
        <f ca="1" t="shared" si="6"/>
      </c>
      <c r="AZ13" s="182">
        <f ca="1" t="shared" si="6"/>
      </c>
      <c r="BA13" s="182">
        <f ca="1" t="shared" si="6"/>
      </c>
      <c r="BB13" s="182">
        <f ca="1" t="shared" si="6"/>
      </c>
      <c r="BC13" s="182">
        <f ca="1" t="shared" si="6"/>
      </c>
      <c r="BD13" s="182">
        <f ca="1" t="shared" si="6"/>
      </c>
      <c r="BE13" s="182">
        <f ca="1" t="shared" si="6"/>
      </c>
      <c r="BF13" s="182">
        <f ca="1" t="shared" si="6"/>
      </c>
      <c r="BG13" s="182">
        <f ca="1" t="shared" si="6"/>
      </c>
      <c r="BH13" s="182">
        <f ca="1" t="shared" si="6"/>
      </c>
      <c r="BI13" s="182">
        <f ca="1" t="shared" si="6"/>
      </c>
      <c r="BJ13" s="182">
        <f ca="1" t="shared" si="6"/>
      </c>
      <c r="BK13" s="182">
        <f ca="1" t="shared" si="6"/>
      </c>
      <c r="BL13" s="182">
        <f ca="1" t="shared" si="6"/>
      </c>
      <c r="BM13" s="182">
        <f ca="1" t="shared" si="6"/>
      </c>
      <c r="BN13" s="182">
        <f ca="1" t="shared" si="6"/>
      </c>
      <c r="BO13" s="182">
        <f ca="1" t="shared" si="6"/>
      </c>
      <c r="BP13" s="182">
        <f ca="1" t="shared" si="6"/>
      </c>
      <c r="BQ13" s="182">
        <f ca="1" t="shared" si="6"/>
      </c>
      <c r="BR13" s="182">
        <f ca="1" t="shared" si="6"/>
      </c>
      <c r="BS13" s="182">
        <f ca="1" t="shared" si="6"/>
      </c>
      <c r="BT13" s="182">
        <f ca="1" t="shared" si="6"/>
      </c>
      <c r="BU13" s="182">
        <f ca="1" t="shared" si="6"/>
      </c>
      <c r="BV13" s="182">
        <f ca="1" t="shared" si="6"/>
      </c>
      <c r="BW13" s="182">
        <f ca="1" t="shared" si="6"/>
      </c>
      <c r="BX13" s="182">
        <f ca="1" t="shared" si="6"/>
      </c>
      <c r="BY13" s="182">
        <f ca="1" t="shared" si="6"/>
      </c>
      <c r="BZ13" s="182">
        <f ca="1" t="shared" si="6"/>
      </c>
      <c r="CA13" s="182">
        <f ca="1" t="shared" si="6"/>
      </c>
      <c r="CB13" s="182">
        <f ca="1" t="shared" si="6"/>
      </c>
      <c r="CC13" s="182">
        <f ca="1" t="shared" si="6"/>
      </c>
      <c r="CE13" s="121">
        <f t="shared" si="1"/>
      </c>
      <c r="CF13" s="177">
        <f t="shared" si="4"/>
      </c>
      <c r="CG13" s="178">
        <f t="shared" si="2"/>
      </c>
      <c r="CH13" s="179">
        <f>Parametri!Q17</f>
      </c>
      <c r="CI13" s="180">
        <v>0</v>
      </c>
      <c r="CJ13" s="181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3"/>
      <c r="EH13" s="184">
        <v>0</v>
      </c>
      <c r="EI13" s="185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7"/>
      <c r="GG13" s="188">
        <v>0</v>
      </c>
      <c r="GH13" s="189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1"/>
    </row>
    <row r="14" spans="31:239" ht="12.75">
      <c r="AE14" s="121">
        <f>IF(COUNT(AF14:CC14)&gt;0,0,1)</f>
        <v>1</v>
      </c>
      <c r="AF14" s="182">
        <f aca="true" ca="1" t="shared" si="7" ref="AF14:CC14">IF(INDIRECT(ADDRESS(2+$AE6+$AF$2,$AE$10+AF$11,1))="","",INDIRECT(ADDRESS(2+$AE6+$AF$2,$AE$10+AF$11,1)))</f>
      </c>
      <c r="AG14" s="182">
        <f ca="1" t="shared" si="7"/>
      </c>
      <c r="AH14" s="182">
        <f ca="1" t="shared" si="7"/>
      </c>
      <c r="AI14" s="182">
        <f ca="1" t="shared" si="7"/>
      </c>
      <c r="AJ14" s="182">
        <f ca="1" t="shared" si="7"/>
      </c>
      <c r="AK14" s="182">
        <f ca="1" t="shared" si="7"/>
      </c>
      <c r="AL14" s="182">
        <f ca="1" t="shared" si="7"/>
      </c>
      <c r="AM14" s="182">
        <f ca="1" t="shared" si="7"/>
      </c>
      <c r="AN14" s="182">
        <f ca="1" t="shared" si="7"/>
      </c>
      <c r="AO14" s="182">
        <f ca="1" t="shared" si="7"/>
      </c>
      <c r="AP14" s="182">
        <f ca="1" t="shared" si="7"/>
      </c>
      <c r="AQ14" s="182">
        <f ca="1" t="shared" si="7"/>
      </c>
      <c r="AR14" s="182">
        <f ca="1" t="shared" si="7"/>
      </c>
      <c r="AS14" s="182">
        <f ca="1" t="shared" si="7"/>
      </c>
      <c r="AT14" s="182">
        <f ca="1" t="shared" si="7"/>
      </c>
      <c r="AU14" s="182">
        <f ca="1" t="shared" si="7"/>
      </c>
      <c r="AV14" s="182">
        <f ca="1" t="shared" si="7"/>
      </c>
      <c r="AW14" s="182">
        <f ca="1" t="shared" si="7"/>
      </c>
      <c r="AX14" s="182">
        <f ca="1" t="shared" si="7"/>
      </c>
      <c r="AY14" s="182">
        <f ca="1" t="shared" si="7"/>
      </c>
      <c r="AZ14" s="182">
        <f ca="1" t="shared" si="7"/>
      </c>
      <c r="BA14" s="182">
        <f ca="1" t="shared" si="7"/>
      </c>
      <c r="BB14" s="182">
        <f ca="1" t="shared" si="7"/>
      </c>
      <c r="BC14" s="182">
        <f ca="1" t="shared" si="7"/>
      </c>
      <c r="BD14" s="182">
        <f ca="1" t="shared" si="7"/>
      </c>
      <c r="BE14" s="182">
        <f ca="1" t="shared" si="7"/>
      </c>
      <c r="BF14" s="182">
        <f ca="1" t="shared" si="7"/>
      </c>
      <c r="BG14" s="182">
        <f ca="1" t="shared" si="7"/>
      </c>
      <c r="BH14" s="182">
        <f ca="1" t="shared" si="7"/>
      </c>
      <c r="BI14" s="182">
        <f ca="1" t="shared" si="7"/>
      </c>
      <c r="BJ14" s="182">
        <f ca="1" t="shared" si="7"/>
      </c>
      <c r="BK14" s="182">
        <f ca="1" t="shared" si="7"/>
      </c>
      <c r="BL14" s="182">
        <f ca="1" t="shared" si="7"/>
      </c>
      <c r="BM14" s="182">
        <f ca="1" t="shared" si="7"/>
      </c>
      <c r="BN14" s="182">
        <f ca="1" t="shared" si="7"/>
      </c>
      <c r="BO14" s="182">
        <f ca="1" t="shared" si="7"/>
      </c>
      <c r="BP14" s="182">
        <f ca="1" t="shared" si="7"/>
      </c>
      <c r="BQ14" s="182">
        <f ca="1" t="shared" si="7"/>
      </c>
      <c r="BR14" s="182">
        <f ca="1" t="shared" si="7"/>
      </c>
      <c r="BS14" s="182">
        <f ca="1" t="shared" si="7"/>
      </c>
      <c r="BT14" s="182">
        <f ca="1" t="shared" si="7"/>
      </c>
      <c r="BU14" s="182">
        <f ca="1" t="shared" si="7"/>
      </c>
      <c r="BV14" s="182">
        <f ca="1" t="shared" si="7"/>
      </c>
      <c r="BW14" s="182">
        <f ca="1" t="shared" si="7"/>
      </c>
      <c r="BX14" s="182">
        <f ca="1" t="shared" si="7"/>
      </c>
      <c r="BY14" s="182">
        <f ca="1" t="shared" si="7"/>
      </c>
      <c r="BZ14" s="182">
        <f ca="1" t="shared" si="7"/>
      </c>
      <c r="CA14" s="182">
        <f ca="1" t="shared" si="7"/>
      </c>
      <c r="CB14" s="182">
        <f ca="1" t="shared" si="7"/>
      </c>
      <c r="CC14" s="182">
        <f ca="1" t="shared" si="7"/>
      </c>
      <c r="CE14" s="121">
        <f t="shared" si="1"/>
      </c>
      <c r="CF14" s="177">
        <f t="shared" si="4"/>
      </c>
      <c r="CG14" s="178">
        <f t="shared" si="2"/>
      </c>
      <c r="CH14" s="179">
        <f>Parametri!Q18</f>
      </c>
      <c r="CI14" s="180">
        <v>0</v>
      </c>
      <c r="CJ14" s="181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3"/>
      <c r="EH14" s="184">
        <v>0</v>
      </c>
      <c r="EI14" s="185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7"/>
      <c r="GG14" s="188">
        <v>0</v>
      </c>
      <c r="GH14" s="189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1"/>
    </row>
    <row r="15" spans="83:239" ht="12.75">
      <c r="CE15" s="121">
        <f t="shared" si="1"/>
      </c>
      <c r="CF15" s="177">
        <f t="shared" si="4"/>
      </c>
      <c r="CG15" s="178">
        <f t="shared" si="2"/>
      </c>
      <c r="CH15" s="179">
        <f>Parametri!Q19</f>
      </c>
      <c r="CI15" s="180">
        <v>0</v>
      </c>
      <c r="CJ15" s="181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3"/>
      <c r="EH15" s="184">
        <v>0</v>
      </c>
      <c r="EI15" s="185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7"/>
      <c r="GG15" s="188">
        <v>0</v>
      </c>
      <c r="GH15" s="189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1"/>
    </row>
    <row r="16" spans="83:239" ht="12.75">
      <c r="CE16" s="121">
        <f t="shared" si="1"/>
      </c>
      <c r="CF16" s="177">
        <f t="shared" si="4"/>
      </c>
      <c r="CG16" s="178">
        <f t="shared" si="2"/>
      </c>
      <c r="CH16" s="179">
        <f>Parametri!Q20</f>
      </c>
      <c r="CI16" s="180">
        <v>0</v>
      </c>
      <c r="CJ16" s="181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3"/>
      <c r="EH16" s="184">
        <v>0</v>
      </c>
      <c r="EI16" s="185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7"/>
      <c r="GG16" s="188">
        <v>0</v>
      </c>
      <c r="GH16" s="189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1"/>
    </row>
    <row r="17" spans="83:239" ht="12.75">
      <c r="CE17" s="121">
        <f t="shared" si="1"/>
      </c>
      <c r="CF17" s="177">
        <f t="shared" si="4"/>
      </c>
      <c r="CG17" s="178">
        <f t="shared" si="2"/>
      </c>
      <c r="CH17" s="179">
        <f>Parametri!Q21</f>
      </c>
      <c r="CI17" s="180">
        <v>0</v>
      </c>
      <c r="CJ17" s="181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3"/>
      <c r="EH17" s="184">
        <v>0</v>
      </c>
      <c r="EI17" s="185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7"/>
      <c r="GG17" s="188">
        <v>0</v>
      </c>
      <c r="GH17" s="189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1"/>
    </row>
    <row r="18" spans="85:239" ht="12.75">
      <c r="CG18" s="178">
        <f t="shared" si="2"/>
      </c>
      <c r="CH18" s="179"/>
      <c r="CI18" s="180">
        <v>0</v>
      </c>
      <c r="CJ18" s="181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3"/>
      <c r="EH18" s="184">
        <v>0</v>
      </c>
      <c r="EI18" s="185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7"/>
      <c r="GG18" s="188">
        <v>0</v>
      </c>
      <c r="GH18" s="189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  <c r="HB18" s="190"/>
      <c r="HC18" s="190"/>
      <c r="HD18" s="190"/>
      <c r="HE18" s="190"/>
      <c r="HF18" s="190"/>
      <c r="HG18" s="190"/>
      <c r="HH18" s="190"/>
      <c r="HI18" s="190"/>
      <c r="HJ18" s="190"/>
      <c r="HK18" s="190"/>
      <c r="HL18" s="190"/>
      <c r="HM18" s="190"/>
      <c r="HN18" s="190"/>
      <c r="HO18" s="190"/>
      <c r="HP18" s="190"/>
      <c r="HQ18" s="190"/>
      <c r="HR18" s="190"/>
      <c r="HS18" s="190"/>
      <c r="HT18" s="190"/>
      <c r="HU18" s="190"/>
      <c r="HV18" s="190"/>
      <c r="HW18" s="190"/>
      <c r="HX18" s="190"/>
      <c r="HY18" s="190"/>
      <c r="HZ18" s="190"/>
      <c r="IA18" s="190"/>
      <c r="IB18" s="190"/>
      <c r="IC18" s="190"/>
      <c r="ID18" s="190"/>
      <c r="IE18" s="191"/>
    </row>
    <row r="19" spans="85:239" ht="12.75">
      <c r="CG19" s="178">
        <f t="shared" si="2"/>
      </c>
      <c r="CH19" s="179">
        <f>Parametri!Q28</f>
      </c>
      <c r="CI19" s="180">
        <v>0</v>
      </c>
      <c r="CJ19" s="181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3"/>
      <c r="EH19" s="184">
        <v>0</v>
      </c>
      <c r="EI19" s="185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7"/>
      <c r="GG19" s="188">
        <v>0</v>
      </c>
      <c r="GH19" s="189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190"/>
      <c r="GV19" s="190"/>
      <c r="GW19" s="190"/>
      <c r="GX19" s="190"/>
      <c r="GY19" s="190"/>
      <c r="GZ19" s="190"/>
      <c r="HA19" s="190"/>
      <c r="HB19" s="190"/>
      <c r="HC19" s="190"/>
      <c r="HD19" s="190"/>
      <c r="HE19" s="190"/>
      <c r="HF19" s="190"/>
      <c r="HG19" s="190"/>
      <c r="HH19" s="190"/>
      <c r="HI19" s="190"/>
      <c r="HJ19" s="190"/>
      <c r="HK19" s="190"/>
      <c r="HL19" s="190"/>
      <c r="HM19" s="190"/>
      <c r="HN19" s="190"/>
      <c r="HO19" s="190"/>
      <c r="HP19" s="190"/>
      <c r="HQ19" s="190"/>
      <c r="HR19" s="190"/>
      <c r="HS19" s="190"/>
      <c r="HT19" s="190"/>
      <c r="HU19" s="190"/>
      <c r="HV19" s="190"/>
      <c r="HW19" s="190"/>
      <c r="HX19" s="190"/>
      <c r="HY19" s="190"/>
      <c r="HZ19" s="190"/>
      <c r="IA19" s="190"/>
      <c r="IB19" s="190"/>
      <c r="IC19" s="190"/>
      <c r="ID19" s="190"/>
      <c r="IE19" s="191"/>
    </row>
    <row r="20" spans="85:239" ht="12.75">
      <c r="CG20" s="178">
        <f t="shared" si="2"/>
      </c>
      <c r="CH20" s="179">
        <f>Parametri!Q29</f>
      </c>
      <c r="CI20" s="180">
        <v>0</v>
      </c>
      <c r="CJ20" s="181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3"/>
      <c r="EH20" s="184">
        <v>0</v>
      </c>
      <c r="EI20" s="185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7"/>
      <c r="GG20" s="188">
        <v>0</v>
      </c>
      <c r="GH20" s="189"/>
      <c r="GI20" s="190"/>
      <c r="GJ20" s="190"/>
      <c r="GK20" s="190"/>
      <c r="GL20" s="190"/>
      <c r="GM20" s="190"/>
      <c r="GN20" s="190"/>
      <c r="GO20" s="190"/>
      <c r="GP20" s="190"/>
      <c r="GQ20" s="190"/>
      <c r="GR20" s="190"/>
      <c r="GS20" s="190"/>
      <c r="GT20" s="190"/>
      <c r="GU20" s="190"/>
      <c r="GV20" s="190"/>
      <c r="GW20" s="190"/>
      <c r="GX20" s="190"/>
      <c r="GY20" s="190"/>
      <c r="GZ20" s="190"/>
      <c r="HA20" s="190"/>
      <c r="HB20" s="190"/>
      <c r="HC20" s="190"/>
      <c r="HD20" s="190"/>
      <c r="HE20" s="190"/>
      <c r="HF20" s="190"/>
      <c r="HG20" s="190"/>
      <c r="HH20" s="190"/>
      <c r="HI20" s="190"/>
      <c r="HJ20" s="190"/>
      <c r="HK20" s="190"/>
      <c r="HL20" s="190"/>
      <c r="HM20" s="190"/>
      <c r="HN20" s="190"/>
      <c r="HO20" s="190"/>
      <c r="HP20" s="190"/>
      <c r="HQ20" s="190"/>
      <c r="HR20" s="190"/>
      <c r="HS20" s="190"/>
      <c r="HT20" s="190"/>
      <c r="HU20" s="190"/>
      <c r="HV20" s="190"/>
      <c r="HW20" s="190"/>
      <c r="HX20" s="190"/>
      <c r="HY20" s="190"/>
      <c r="HZ20" s="190"/>
      <c r="IA20" s="190"/>
      <c r="IB20" s="190"/>
      <c r="IC20" s="190"/>
      <c r="ID20" s="190"/>
      <c r="IE20" s="191"/>
    </row>
    <row r="21" spans="31:239" ht="12.75">
      <c r="AE21" s="121">
        <f>COLUMN(EH3)</f>
        <v>138</v>
      </c>
      <c r="AF21" s="364" t="s">
        <v>14</v>
      </c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  <c r="BS21" s="365"/>
      <c r="BT21" s="365"/>
      <c r="BU21" s="365"/>
      <c r="BV21" s="365"/>
      <c r="BW21" s="365"/>
      <c r="BX21" s="365"/>
      <c r="BY21" s="365"/>
      <c r="BZ21" s="365"/>
      <c r="CA21" s="365"/>
      <c r="CB21" s="365"/>
      <c r="CC21" s="366"/>
      <c r="CG21" s="178">
        <f t="shared" si="2"/>
      </c>
      <c r="CH21" s="179">
        <f>Parametri!Q30</f>
      </c>
      <c r="CI21" s="180">
        <v>0</v>
      </c>
      <c r="CJ21" s="181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3"/>
      <c r="EH21" s="184">
        <v>0</v>
      </c>
      <c r="EI21" s="185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7"/>
      <c r="GG21" s="188">
        <v>0</v>
      </c>
      <c r="GH21" s="189"/>
      <c r="GI21" s="190"/>
      <c r="GJ21" s="190"/>
      <c r="GK21" s="190"/>
      <c r="GL21" s="190"/>
      <c r="GM21" s="190"/>
      <c r="GN21" s="190"/>
      <c r="GO21" s="190"/>
      <c r="GP21" s="190"/>
      <c r="GQ21" s="190"/>
      <c r="GR21" s="190"/>
      <c r="GS21" s="190"/>
      <c r="GT21" s="190"/>
      <c r="GU21" s="190"/>
      <c r="GV21" s="190"/>
      <c r="GW21" s="190"/>
      <c r="GX21" s="190"/>
      <c r="GY21" s="190"/>
      <c r="GZ21" s="190"/>
      <c r="HA21" s="190"/>
      <c r="HB21" s="190"/>
      <c r="HC21" s="190"/>
      <c r="HD21" s="190"/>
      <c r="HE21" s="190"/>
      <c r="HF21" s="190"/>
      <c r="HG21" s="190"/>
      <c r="HH21" s="190"/>
      <c r="HI21" s="190"/>
      <c r="HJ21" s="190"/>
      <c r="HK21" s="190"/>
      <c r="HL21" s="190"/>
      <c r="HM21" s="190"/>
      <c r="HN21" s="190"/>
      <c r="HO21" s="190"/>
      <c r="HP21" s="190"/>
      <c r="HQ21" s="190"/>
      <c r="HR21" s="190"/>
      <c r="HS21" s="190"/>
      <c r="HT21" s="190"/>
      <c r="HU21" s="190"/>
      <c r="HV21" s="190"/>
      <c r="HW21" s="190"/>
      <c r="HX21" s="190"/>
      <c r="HY21" s="190"/>
      <c r="HZ21" s="190"/>
      <c r="IA21" s="190"/>
      <c r="IB21" s="190"/>
      <c r="IC21" s="190"/>
      <c r="ID21" s="190"/>
      <c r="IE21" s="191"/>
    </row>
    <row r="22" spans="32:239" ht="12.75">
      <c r="AF22" s="192">
        <v>1</v>
      </c>
      <c r="AG22" s="192">
        <f>AF22+1</f>
        <v>2</v>
      </c>
      <c r="AH22" s="192">
        <f aca="true" t="shared" si="8" ref="AH22:CC22">AG22+1</f>
        <v>3</v>
      </c>
      <c r="AI22" s="192">
        <f t="shared" si="8"/>
        <v>4</v>
      </c>
      <c r="AJ22" s="192">
        <f t="shared" si="8"/>
        <v>5</v>
      </c>
      <c r="AK22" s="192">
        <f t="shared" si="8"/>
        <v>6</v>
      </c>
      <c r="AL22" s="192">
        <f t="shared" si="8"/>
        <v>7</v>
      </c>
      <c r="AM22" s="192">
        <f t="shared" si="8"/>
        <v>8</v>
      </c>
      <c r="AN22" s="192">
        <f t="shared" si="8"/>
        <v>9</v>
      </c>
      <c r="AO22" s="192">
        <f t="shared" si="8"/>
        <v>10</v>
      </c>
      <c r="AP22" s="192">
        <f t="shared" si="8"/>
        <v>11</v>
      </c>
      <c r="AQ22" s="192">
        <f t="shared" si="8"/>
        <v>12</v>
      </c>
      <c r="AR22" s="192">
        <f t="shared" si="8"/>
        <v>13</v>
      </c>
      <c r="AS22" s="192">
        <f t="shared" si="8"/>
        <v>14</v>
      </c>
      <c r="AT22" s="192">
        <f t="shared" si="8"/>
        <v>15</v>
      </c>
      <c r="AU22" s="192">
        <f t="shared" si="8"/>
        <v>16</v>
      </c>
      <c r="AV22" s="192">
        <f t="shared" si="8"/>
        <v>17</v>
      </c>
      <c r="AW22" s="192">
        <f t="shared" si="8"/>
        <v>18</v>
      </c>
      <c r="AX22" s="192">
        <f t="shared" si="8"/>
        <v>19</v>
      </c>
      <c r="AY22" s="192">
        <f t="shared" si="8"/>
        <v>20</v>
      </c>
      <c r="AZ22" s="192">
        <f t="shared" si="8"/>
        <v>21</v>
      </c>
      <c r="BA22" s="192">
        <f t="shared" si="8"/>
        <v>22</v>
      </c>
      <c r="BB22" s="192">
        <f t="shared" si="8"/>
        <v>23</v>
      </c>
      <c r="BC22" s="192">
        <f t="shared" si="8"/>
        <v>24</v>
      </c>
      <c r="BD22" s="192">
        <f t="shared" si="8"/>
        <v>25</v>
      </c>
      <c r="BE22" s="192">
        <f t="shared" si="8"/>
        <v>26</v>
      </c>
      <c r="BF22" s="192">
        <f t="shared" si="8"/>
        <v>27</v>
      </c>
      <c r="BG22" s="192">
        <f t="shared" si="8"/>
        <v>28</v>
      </c>
      <c r="BH22" s="192">
        <f t="shared" si="8"/>
        <v>29</v>
      </c>
      <c r="BI22" s="192">
        <f t="shared" si="8"/>
        <v>30</v>
      </c>
      <c r="BJ22" s="190">
        <f t="shared" si="8"/>
        <v>31</v>
      </c>
      <c r="BK22" s="190">
        <f t="shared" si="8"/>
        <v>32</v>
      </c>
      <c r="BL22" s="190">
        <f t="shared" si="8"/>
        <v>33</v>
      </c>
      <c r="BM22" s="190">
        <f t="shared" si="8"/>
        <v>34</v>
      </c>
      <c r="BN22" s="190">
        <f t="shared" si="8"/>
        <v>35</v>
      </c>
      <c r="BO22" s="190">
        <f t="shared" si="8"/>
        <v>36</v>
      </c>
      <c r="BP22" s="190">
        <f t="shared" si="8"/>
        <v>37</v>
      </c>
      <c r="BQ22" s="190">
        <f t="shared" si="8"/>
        <v>38</v>
      </c>
      <c r="BR22" s="190">
        <f t="shared" si="8"/>
        <v>39</v>
      </c>
      <c r="BS22" s="190">
        <f t="shared" si="8"/>
        <v>40</v>
      </c>
      <c r="BT22" s="190">
        <f t="shared" si="8"/>
        <v>41</v>
      </c>
      <c r="BU22" s="190">
        <f t="shared" si="8"/>
        <v>42</v>
      </c>
      <c r="BV22" s="190">
        <f t="shared" si="8"/>
        <v>43</v>
      </c>
      <c r="BW22" s="190">
        <f t="shared" si="8"/>
        <v>44</v>
      </c>
      <c r="BX22" s="190">
        <f t="shared" si="8"/>
        <v>45</v>
      </c>
      <c r="BY22" s="190">
        <f t="shared" si="8"/>
        <v>46</v>
      </c>
      <c r="BZ22" s="190">
        <f t="shared" si="8"/>
        <v>47</v>
      </c>
      <c r="CA22" s="190">
        <f t="shared" si="8"/>
        <v>48</v>
      </c>
      <c r="CB22" s="190">
        <f t="shared" si="8"/>
        <v>49</v>
      </c>
      <c r="CC22" s="190">
        <f t="shared" si="8"/>
        <v>50</v>
      </c>
      <c r="CG22" s="178">
        <f t="shared" si="2"/>
      </c>
      <c r="CH22" s="179">
        <f>Parametri!Q31</f>
      </c>
      <c r="CI22" s="180">
        <v>0</v>
      </c>
      <c r="CJ22" s="181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3"/>
      <c r="EH22" s="184">
        <v>0</v>
      </c>
      <c r="EI22" s="185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7"/>
      <c r="GG22" s="188">
        <v>0</v>
      </c>
      <c r="GH22" s="189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190"/>
      <c r="GV22" s="190"/>
      <c r="GW22" s="190"/>
      <c r="GX22" s="190"/>
      <c r="GY22" s="190"/>
      <c r="GZ22" s="190"/>
      <c r="HA22" s="190"/>
      <c r="HB22" s="190"/>
      <c r="HC22" s="190"/>
      <c r="HD22" s="190"/>
      <c r="HE22" s="190"/>
      <c r="HF22" s="190"/>
      <c r="HG22" s="190"/>
      <c r="HH22" s="190"/>
      <c r="HI22" s="190"/>
      <c r="HJ22" s="190"/>
      <c r="HK22" s="190"/>
      <c r="HL22" s="190"/>
      <c r="HM22" s="190"/>
      <c r="HN22" s="190"/>
      <c r="HO22" s="190"/>
      <c r="HP22" s="190"/>
      <c r="HQ22" s="190"/>
      <c r="HR22" s="190"/>
      <c r="HS22" s="190"/>
      <c r="HT22" s="190"/>
      <c r="HU22" s="190"/>
      <c r="HV22" s="190"/>
      <c r="HW22" s="190"/>
      <c r="HX22" s="190"/>
      <c r="HY22" s="190"/>
      <c r="HZ22" s="190"/>
      <c r="IA22" s="190"/>
      <c r="IB22" s="190"/>
      <c r="IC22" s="190"/>
      <c r="ID22" s="190"/>
      <c r="IE22" s="191"/>
    </row>
    <row r="23" spans="31:239" ht="12.75">
      <c r="AE23" s="121">
        <f>IF(COUNT(AF23:CC23)&gt;0,0,1)</f>
        <v>1</v>
      </c>
      <c r="AF23" s="190">
        <f ca="1">IF(INDIRECT(ADDRESS(2+$AF4+$AF$2,$AE$21+AF$22,1))="","",INDIRECT(ADDRESS(2+$AF4+$AF$2,$AE$21+AF$22,1)))</f>
      </c>
      <c r="AG23" s="190">
        <f aca="true" ca="1" t="shared" si="9" ref="AG23:CC23">IF(INDIRECT(ADDRESS(2+$AF4+$AF$2,$AE$21+AG$22,1))="","",INDIRECT(ADDRESS(2+$AF4+$AF$2,$AE$21+AG$22,1)))</f>
      </c>
      <c r="AH23" s="190">
        <f ca="1" t="shared" si="9"/>
      </c>
      <c r="AI23" s="190">
        <f ca="1" t="shared" si="9"/>
      </c>
      <c r="AJ23" s="190">
        <f ca="1" t="shared" si="9"/>
      </c>
      <c r="AK23" s="190">
        <f ca="1" t="shared" si="9"/>
      </c>
      <c r="AL23" s="190">
        <f ca="1" t="shared" si="9"/>
      </c>
      <c r="AM23" s="190">
        <f ca="1" t="shared" si="9"/>
      </c>
      <c r="AN23" s="190">
        <f ca="1" t="shared" si="9"/>
      </c>
      <c r="AO23" s="190">
        <f ca="1" t="shared" si="9"/>
      </c>
      <c r="AP23" s="190">
        <f ca="1" t="shared" si="9"/>
      </c>
      <c r="AQ23" s="190">
        <f ca="1" t="shared" si="9"/>
      </c>
      <c r="AR23" s="190">
        <f ca="1" t="shared" si="9"/>
      </c>
      <c r="AS23" s="190">
        <f ca="1" t="shared" si="9"/>
      </c>
      <c r="AT23" s="190">
        <f ca="1" t="shared" si="9"/>
      </c>
      <c r="AU23" s="190">
        <f ca="1" t="shared" si="9"/>
      </c>
      <c r="AV23" s="190">
        <f ca="1" t="shared" si="9"/>
      </c>
      <c r="AW23" s="190">
        <f ca="1" t="shared" si="9"/>
      </c>
      <c r="AX23" s="190">
        <f ca="1" t="shared" si="9"/>
      </c>
      <c r="AY23" s="190">
        <f ca="1" t="shared" si="9"/>
      </c>
      <c r="AZ23" s="190">
        <f ca="1" t="shared" si="9"/>
      </c>
      <c r="BA23" s="190">
        <f ca="1" t="shared" si="9"/>
      </c>
      <c r="BB23" s="190">
        <f ca="1" t="shared" si="9"/>
      </c>
      <c r="BC23" s="190">
        <f ca="1" t="shared" si="9"/>
      </c>
      <c r="BD23" s="190">
        <f ca="1" t="shared" si="9"/>
      </c>
      <c r="BE23" s="190">
        <f ca="1" t="shared" si="9"/>
      </c>
      <c r="BF23" s="190">
        <f ca="1" t="shared" si="9"/>
      </c>
      <c r="BG23" s="190">
        <f ca="1" t="shared" si="9"/>
      </c>
      <c r="BH23" s="190">
        <f ca="1" t="shared" si="9"/>
      </c>
      <c r="BI23" s="190">
        <f ca="1" t="shared" si="9"/>
      </c>
      <c r="BJ23" s="190">
        <f ca="1" t="shared" si="9"/>
      </c>
      <c r="BK23" s="190">
        <f ca="1" t="shared" si="9"/>
      </c>
      <c r="BL23" s="190">
        <f ca="1" t="shared" si="9"/>
      </c>
      <c r="BM23" s="190">
        <f ca="1" t="shared" si="9"/>
      </c>
      <c r="BN23" s="190">
        <f ca="1" t="shared" si="9"/>
      </c>
      <c r="BO23" s="190">
        <f ca="1" t="shared" si="9"/>
      </c>
      <c r="BP23" s="190">
        <f ca="1" t="shared" si="9"/>
      </c>
      <c r="BQ23" s="190">
        <f ca="1" t="shared" si="9"/>
      </c>
      <c r="BR23" s="190">
        <f ca="1" t="shared" si="9"/>
      </c>
      <c r="BS23" s="190">
        <f ca="1" t="shared" si="9"/>
      </c>
      <c r="BT23" s="190">
        <f ca="1" t="shared" si="9"/>
      </c>
      <c r="BU23" s="190">
        <f ca="1" t="shared" si="9"/>
      </c>
      <c r="BV23" s="190">
        <f ca="1" t="shared" si="9"/>
      </c>
      <c r="BW23" s="190">
        <f ca="1" t="shared" si="9"/>
      </c>
      <c r="BX23" s="190">
        <f ca="1" t="shared" si="9"/>
      </c>
      <c r="BY23" s="190">
        <f ca="1" t="shared" si="9"/>
      </c>
      <c r="BZ23" s="190">
        <f ca="1" t="shared" si="9"/>
      </c>
      <c r="CA23" s="190">
        <f ca="1" t="shared" si="9"/>
      </c>
      <c r="CB23" s="190">
        <f ca="1" t="shared" si="9"/>
      </c>
      <c r="CC23" s="190">
        <f ca="1" t="shared" si="9"/>
      </c>
      <c r="CG23" s="178">
        <f t="shared" si="2"/>
      </c>
      <c r="CH23" s="179">
        <f>Parametri!Q32</f>
      </c>
      <c r="CI23" s="180">
        <v>0</v>
      </c>
      <c r="CJ23" s="181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3"/>
      <c r="EH23" s="184">
        <v>0</v>
      </c>
      <c r="EI23" s="185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7"/>
      <c r="GG23" s="188">
        <v>0</v>
      </c>
      <c r="GH23" s="189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  <c r="HB23" s="190"/>
      <c r="HC23" s="190"/>
      <c r="HD23" s="190"/>
      <c r="HE23" s="190"/>
      <c r="HF23" s="190"/>
      <c r="HG23" s="190"/>
      <c r="HH23" s="190"/>
      <c r="HI23" s="190"/>
      <c r="HJ23" s="190"/>
      <c r="HK23" s="190"/>
      <c r="HL23" s="190"/>
      <c r="HM23" s="190"/>
      <c r="HN23" s="190"/>
      <c r="HO23" s="190"/>
      <c r="HP23" s="190"/>
      <c r="HQ23" s="190"/>
      <c r="HR23" s="190"/>
      <c r="HS23" s="190"/>
      <c r="HT23" s="190"/>
      <c r="HU23" s="190"/>
      <c r="HV23" s="190"/>
      <c r="HW23" s="190"/>
      <c r="HX23" s="190"/>
      <c r="HY23" s="190"/>
      <c r="HZ23" s="190"/>
      <c r="IA23" s="190"/>
      <c r="IB23" s="190"/>
      <c r="IC23" s="190"/>
      <c r="ID23" s="190"/>
      <c r="IE23" s="191"/>
    </row>
    <row r="24" spans="31:239" ht="12.75">
      <c r="AE24" s="121">
        <f>IF(COUNT(AF24:CC24)&gt;0,0,1)</f>
        <v>1</v>
      </c>
      <c r="AF24" s="190">
        <f aca="true" ca="1" t="shared" si="10" ref="AF24:CC24">IF(INDIRECT(ADDRESS(2+$AF5+$AF$2,$AE$21+AF$22,1))="","",INDIRECT(ADDRESS(2+$AF5+$AF$2,$AE$21+AF$22,1)))</f>
      </c>
      <c r="AG24" s="190">
        <f ca="1" t="shared" si="10"/>
      </c>
      <c r="AH24" s="190">
        <f ca="1" t="shared" si="10"/>
      </c>
      <c r="AI24" s="190">
        <f ca="1" t="shared" si="10"/>
      </c>
      <c r="AJ24" s="190">
        <f ca="1" t="shared" si="10"/>
      </c>
      <c r="AK24" s="190">
        <f ca="1" t="shared" si="10"/>
      </c>
      <c r="AL24" s="190">
        <f ca="1" t="shared" si="10"/>
      </c>
      <c r="AM24" s="190">
        <f ca="1" t="shared" si="10"/>
      </c>
      <c r="AN24" s="190">
        <f ca="1" t="shared" si="10"/>
      </c>
      <c r="AO24" s="190">
        <f ca="1" t="shared" si="10"/>
      </c>
      <c r="AP24" s="190">
        <f ca="1" t="shared" si="10"/>
      </c>
      <c r="AQ24" s="190">
        <f ca="1" t="shared" si="10"/>
      </c>
      <c r="AR24" s="190">
        <f ca="1" t="shared" si="10"/>
      </c>
      <c r="AS24" s="190">
        <f ca="1" t="shared" si="10"/>
      </c>
      <c r="AT24" s="190">
        <f ca="1" t="shared" si="10"/>
      </c>
      <c r="AU24" s="190">
        <f ca="1" t="shared" si="10"/>
      </c>
      <c r="AV24" s="190">
        <f ca="1" t="shared" si="10"/>
      </c>
      <c r="AW24" s="190">
        <f ca="1" t="shared" si="10"/>
      </c>
      <c r="AX24" s="190">
        <f ca="1" t="shared" si="10"/>
      </c>
      <c r="AY24" s="190">
        <f ca="1" t="shared" si="10"/>
      </c>
      <c r="AZ24" s="190">
        <f ca="1" t="shared" si="10"/>
      </c>
      <c r="BA24" s="190">
        <f ca="1" t="shared" si="10"/>
      </c>
      <c r="BB24" s="190">
        <f ca="1" t="shared" si="10"/>
      </c>
      <c r="BC24" s="190">
        <f ca="1" t="shared" si="10"/>
      </c>
      <c r="BD24" s="190">
        <f ca="1" t="shared" si="10"/>
      </c>
      <c r="BE24" s="190">
        <f ca="1" t="shared" si="10"/>
      </c>
      <c r="BF24" s="190">
        <f ca="1" t="shared" si="10"/>
      </c>
      <c r="BG24" s="190">
        <f ca="1" t="shared" si="10"/>
      </c>
      <c r="BH24" s="190">
        <f ca="1" t="shared" si="10"/>
      </c>
      <c r="BI24" s="190">
        <f ca="1" t="shared" si="10"/>
      </c>
      <c r="BJ24" s="190">
        <f ca="1" t="shared" si="10"/>
      </c>
      <c r="BK24" s="190">
        <f ca="1" t="shared" si="10"/>
      </c>
      <c r="BL24" s="190">
        <f ca="1" t="shared" si="10"/>
      </c>
      <c r="BM24" s="190">
        <f ca="1" t="shared" si="10"/>
      </c>
      <c r="BN24" s="190">
        <f ca="1" t="shared" si="10"/>
      </c>
      <c r="BO24" s="190">
        <f ca="1" t="shared" si="10"/>
      </c>
      <c r="BP24" s="190">
        <f ca="1" t="shared" si="10"/>
      </c>
      <c r="BQ24" s="190">
        <f ca="1" t="shared" si="10"/>
      </c>
      <c r="BR24" s="190">
        <f ca="1" t="shared" si="10"/>
      </c>
      <c r="BS24" s="190">
        <f ca="1" t="shared" si="10"/>
      </c>
      <c r="BT24" s="190">
        <f ca="1" t="shared" si="10"/>
      </c>
      <c r="BU24" s="190">
        <f ca="1" t="shared" si="10"/>
      </c>
      <c r="BV24" s="190">
        <f ca="1" t="shared" si="10"/>
      </c>
      <c r="BW24" s="190">
        <f ca="1" t="shared" si="10"/>
      </c>
      <c r="BX24" s="190">
        <f ca="1" t="shared" si="10"/>
      </c>
      <c r="BY24" s="190">
        <f ca="1" t="shared" si="10"/>
      </c>
      <c r="BZ24" s="190">
        <f ca="1" t="shared" si="10"/>
      </c>
      <c r="CA24" s="190">
        <f ca="1" t="shared" si="10"/>
      </c>
      <c r="CB24" s="190">
        <f ca="1" t="shared" si="10"/>
      </c>
      <c r="CC24" s="190">
        <f ca="1" t="shared" si="10"/>
      </c>
      <c r="CG24" s="178">
        <f t="shared" si="2"/>
      </c>
      <c r="CH24" s="179">
        <f>Parametri!Q33</f>
      </c>
      <c r="CI24" s="180">
        <v>0</v>
      </c>
      <c r="CJ24" s="181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3"/>
      <c r="EH24" s="184">
        <v>0</v>
      </c>
      <c r="EI24" s="185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7"/>
      <c r="GG24" s="188">
        <v>0</v>
      </c>
      <c r="GH24" s="189"/>
      <c r="GI24" s="190"/>
      <c r="GJ24" s="190"/>
      <c r="GK24" s="190"/>
      <c r="GL24" s="190"/>
      <c r="GM24" s="190"/>
      <c r="GN24" s="190"/>
      <c r="GO24" s="190"/>
      <c r="GP24" s="190"/>
      <c r="GQ24" s="190"/>
      <c r="GR24" s="190"/>
      <c r="GS24" s="190"/>
      <c r="GT24" s="190"/>
      <c r="GU24" s="190"/>
      <c r="GV24" s="190"/>
      <c r="GW24" s="190"/>
      <c r="GX24" s="190"/>
      <c r="GY24" s="190"/>
      <c r="GZ24" s="190"/>
      <c r="HA24" s="190"/>
      <c r="HB24" s="190"/>
      <c r="HC24" s="190"/>
      <c r="HD24" s="190"/>
      <c r="HE24" s="190"/>
      <c r="HF24" s="190"/>
      <c r="HG24" s="190"/>
      <c r="HH24" s="190"/>
      <c r="HI24" s="190"/>
      <c r="HJ24" s="190"/>
      <c r="HK24" s="190"/>
      <c r="HL24" s="190"/>
      <c r="HM24" s="190"/>
      <c r="HN24" s="190"/>
      <c r="HO24" s="190"/>
      <c r="HP24" s="190"/>
      <c r="HQ24" s="190"/>
      <c r="HR24" s="190"/>
      <c r="HS24" s="190"/>
      <c r="HT24" s="190"/>
      <c r="HU24" s="190"/>
      <c r="HV24" s="190"/>
      <c r="HW24" s="190"/>
      <c r="HX24" s="190"/>
      <c r="HY24" s="190"/>
      <c r="HZ24" s="190"/>
      <c r="IA24" s="190"/>
      <c r="IB24" s="190"/>
      <c r="IC24" s="190"/>
      <c r="ID24" s="190"/>
      <c r="IE24" s="191"/>
    </row>
    <row r="25" spans="31:239" ht="12.75">
      <c r="AE25" s="121">
        <f>IF(COUNT(AF25:CC25)&gt;0,0,1)</f>
        <v>1</v>
      </c>
      <c r="AF25" s="190">
        <f aca="true" ca="1" t="shared" si="11" ref="AF25:CC25">IF(INDIRECT(ADDRESS(2+$AF6+$AF$2,$AE$21+AF$22,1))="","",INDIRECT(ADDRESS(2+$AF6+$AF$2,$AE$21+AF$22,1)))</f>
      </c>
      <c r="AG25" s="190">
        <f ca="1" t="shared" si="11"/>
      </c>
      <c r="AH25" s="190">
        <f ca="1" t="shared" si="11"/>
      </c>
      <c r="AI25" s="190">
        <f ca="1" t="shared" si="11"/>
      </c>
      <c r="AJ25" s="190">
        <f ca="1" t="shared" si="11"/>
      </c>
      <c r="AK25" s="190">
        <f ca="1" t="shared" si="11"/>
      </c>
      <c r="AL25" s="190">
        <f ca="1" t="shared" si="11"/>
      </c>
      <c r="AM25" s="190">
        <f ca="1" t="shared" si="11"/>
      </c>
      <c r="AN25" s="190">
        <f ca="1" t="shared" si="11"/>
      </c>
      <c r="AO25" s="190">
        <f ca="1" t="shared" si="11"/>
      </c>
      <c r="AP25" s="190">
        <f ca="1" t="shared" si="11"/>
      </c>
      <c r="AQ25" s="190">
        <f ca="1" t="shared" si="11"/>
      </c>
      <c r="AR25" s="190">
        <f ca="1" t="shared" si="11"/>
      </c>
      <c r="AS25" s="190">
        <f ca="1" t="shared" si="11"/>
      </c>
      <c r="AT25" s="190">
        <f ca="1" t="shared" si="11"/>
      </c>
      <c r="AU25" s="190">
        <f ca="1" t="shared" si="11"/>
      </c>
      <c r="AV25" s="190">
        <f ca="1" t="shared" si="11"/>
      </c>
      <c r="AW25" s="190">
        <f ca="1" t="shared" si="11"/>
      </c>
      <c r="AX25" s="190">
        <f ca="1" t="shared" si="11"/>
      </c>
      <c r="AY25" s="190">
        <f ca="1" t="shared" si="11"/>
      </c>
      <c r="AZ25" s="190">
        <f ca="1" t="shared" si="11"/>
      </c>
      <c r="BA25" s="190">
        <f ca="1" t="shared" si="11"/>
      </c>
      <c r="BB25" s="190">
        <f ca="1" t="shared" si="11"/>
      </c>
      <c r="BC25" s="190">
        <f ca="1" t="shared" si="11"/>
      </c>
      <c r="BD25" s="190">
        <f ca="1" t="shared" si="11"/>
      </c>
      <c r="BE25" s="190">
        <f ca="1" t="shared" si="11"/>
      </c>
      <c r="BF25" s="190">
        <f ca="1" t="shared" si="11"/>
      </c>
      <c r="BG25" s="190">
        <f ca="1" t="shared" si="11"/>
      </c>
      <c r="BH25" s="190">
        <f ca="1" t="shared" si="11"/>
      </c>
      <c r="BI25" s="190">
        <f ca="1" t="shared" si="11"/>
      </c>
      <c r="BJ25" s="190">
        <f ca="1" t="shared" si="11"/>
      </c>
      <c r="BK25" s="190">
        <f ca="1" t="shared" si="11"/>
      </c>
      <c r="BL25" s="190">
        <f ca="1" t="shared" si="11"/>
      </c>
      <c r="BM25" s="190">
        <f ca="1" t="shared" si="11"/>
      </c>
      <c r="BN25" s="190">
        <f ca="1" t="shared" si="11"/>
      </c>
      <c r="BO25" s="190">
        <f ca="1" t="shared" si="11"/>
      </c>
      <c r="BP25" s="190">
        <f ca="1" t="shared" si="11"/>
      </c>
      <c r="BQ25" s="190">
        <f ca="1" t="shared" si="11"/>
      </c>
      <c r="BR25" s="190">
        <f ca="1" t="shared" si="11"/>
      </c>
      <c r="BS25" s="190">
        <f ca="1" t="shared" si="11"/>
      </c>
      <c r="BT25" s="190">
        <f ca="1" t="shared" si="11"/>
      </c>
      <c r="BU25" s="190">
        <f ca="1" t="shared" si="11"/>
      </c>
      <c r="BV25" s="190">
        <f ca="1" t="shared" si="11"/>
      </c>
      <c r="BW25" s="190">
        <f ca="1" t="shared" si="11"/>
      </c>
      <c r="BX25" s="190">
        <f ca="1" t="shared" si="11"/>
      </c>
      <c r="BY25" s="190">
        <f ca="1" t="shared" si="11"/>
      </c>
      <c r="BZ25" s="190">
        <f ca="1" t="shared" si="11"/>
      </c>
      <c r="CA25" s="190">
        <f ca="1" t="shared" si="11"/>
      </c>
      <c r="CB25" s="190">
        <f ca="1" t="shared" si="11"/>
      </c>
      <c r="CC25" s="190">
        <f ca="1" t="shared" si="11"/>
      </c>
      <c r="CG25" s="178">
        <f t="shared" si="2"/>
      </c>
      <c r="CH25" s="179">
        <f>Parametri!Q34</f>
      </c>
      <c r="CI25" s="180">
        <v>0</v>
      </c>
      <c r="CJ25" s="181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3"/>
      <c r="EH25" s="184">
        <v>0</v>
      </c>
      <c r="EI25" s="185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7"/>
      <c r="GG25" s="188">
        <v>0</v>
      </c>
      <c r="GH25" s="189"/>
      <c r="GI25" s="190"/>
      <c r="GJ25" s="190"/>
      <c r="GK25" s="190"/>
      <c r="GL25" s="190"/>
      <c r="GM25" s="190"/>
      <c r="GN25" s="190"/>
      <c r="GO25" s="190"/>
      <c r="GP25" s="190"/>
      <c r="GQ25" s="190"/>
      <c r="GR25" s="190"/>
      <c r="GS25" s="190"/>
      <c r="GT25" s="190"/>
      <c r="GU25" s="190"/>
      <c r="GV25" s="190"/>
      <c r="GW25" s="190"/>
      <c r="GX25" s="190"/>
      <c r="GY25" s="190"/>
      <c r="GZ25" s="190"/>
      <c r="HA25" s="190"/>
      <c r="HB25" s="190"/>
      <c r="HC25" s="190"/>
      <c r="HD25" s="190"/>
      <c r="HE25" s="190"/>
      <c r="HF25" s="190"/>
      <c r="HG25" s="190"/>
      <c r="HH25" s="190"/>
      <c r="HI25" s="190"/>
      <c r="HJ25" s="190"/>
      <c r="HK25" s="190"/>
      <c r="HL25" s="190"/>
      <c r="HM25" s="190"/>
      <c r="HN25" s="190"/>
      <c r="HO25" s="190"/>
      <c r="HP25" s="190"/>
      <c r="HQ25" s="190"/>
      <c r="HR25" s="190"/>
      <c r="HS25" s="190"/>
      <c r="HT25" s="190"/>
      <c r="HU25" s="190"/>
      <c r="HV25" s="190"/>
      <c r="HW25" s="190"/>
      <c r="HX25" s="190"/>
      <c r="HY25" s="190"/>
      <c r="HZ25" s="190"/>
      <c r="IA25" s="190"/>
      <c r="IB25" s="190"/>
      <c r="IC25" s="190"/>
      <c r="ID25" s="190"/>
      <c r="IE25" s="191"/>
    </row>
    <row r="26" spans="85:239" ht="12.75">
      <c r="CG26" s="178">
        <f t="shared" si="2"/>
      </c>
      <c r="CH26" s="179">
        <f>Parametri!Q35</f>
      </c>
      <c r="CI26" s="180">
        <v>0</v>
      </c>
      <c r="CJ26" s="181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3"/>
      <c r="EH26" s="184">
        <v>0</v>
      </c>
      <c r="EI26" s="185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7"/>
      <c r="GG26" s="188">
        <v>0</v>
      </c>
      <c r="GH26" s="189"/>
      <c r="GI26" s="190"/>
      <c r="GJ26" s="190"/>
      <c r="GK26" s="190"/>
      <c r="GL26" s="190"/>
      <c r="GM26" s="190"/>
      <c r="GN26" s="190"/>
      <c r="GO26" s="190"/>
      <c r="GP26" s="190"/>
      <c r="GQ26" s="190"/>
      <c r="GR26" s="190"/>
      <c r="GS26" s="190"/>
      <c r="GT26" s="190"/>
      <c r="GU26" s="190"/>
      <c r="GV26" s="190"/>
      <c r="GW26" s="190"/>
      <c r="GX26" s="190"/>
      <c r="GY26" s="190"/>
      <c r="GZ26" s="190"/>
      <c r="HA26" s="190"/>
      <c r="HB26" s="190"/>
      <c r="HC26" s="190"/>
      <c r="HD26" s="190"/>
      <c r="HE26" s="190"/>
      <c r="HF26" s="190"/>
      <c r="HG26" s="190"/>
      <c r="HH26" s="190"/>
      <c r="HI26" s="190"/>
      <c r="HJ26" s="190"/>
      <c r="HK26" s="190"/>
      <c r="HL26" s="190"/>
      <c r="HM26" s="190"/>
      <c r="HN26" s="190"/>
      <c r="HO26" s="190"/>
      <c r="HP26" s="190"/>
      <c r="HQ26" s="190"/>
      <c r="HR26" s="190"/>
      <c r="HS26" s="190"/>
      <c r="HT26" s="190"/>
      <c r="HU26" s="190"/>
      <c r="HV26" s="190"/>
      <c r="HW26" s="190"/>
      <c r="HX26" s="190"/>
      <c r="HY26" s="190"/>
      <c r="HZ26" s="190"/>
      <c r="IA26" s="190"/>
      <c r="IB26" s="190"/>
      <c r="IC26" s="190"/>
      <c r="ID26" s="190"/>
      <c r="IE26" s="191"/>
    </row>
    <row r="27" spans="85:239" ht="12.75">
      <c r="CG27" s="178">
        <f t="shared" si="2"/>
      </c>
      <c r="CH27" s="179">
        <f>Parametri!Q36</f>
      </c>
      <c r="CI27" s="180">
        <v>0</v>
      </c>
      <c r="CJ27" s="181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3"/>
      <c r="EH27" s="184">
        <v>0</v>
      </c>
      <c r="EI27" s="185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7"/>
      <c r="GG27" s="188">
        <v>0</v>
      </c>
      <c r="GH27" s="189"/>
      <c r="GI27" s="190"/>
      <c r="GJ27" s="190"/>
      <c r="GK27" s="190"/>
      <c r="GL27" s="190"/>
      <c r="GM27" s="190"/>
      <c r="GN27" s="190"/>
      <c r="GO27" s="190"/>
      <c r="GP27" s="190"/>
      <c r="GQ27" s="190"/>
      <c r="GR27" s="190"/>
      <c r="GS27" s="190"/>
      <c r="GT27" s="190"/>
      <c r="GU27" s="190"/>
      <c r="GV27" s="190"/>
      <c r="GW27" s="190"/>
      <c r="GX27" s="190"/>
      <c r="GY27" s="190"/>
      <c r="GZ27" s="190"/>
      <c r="HA27" s="190"/>
      <c r="HB27" s="190"/>
      <c r="HC27" s="190"/>
      <c r="HD27" s="190"/>
      <c r="HE27" s="190"/>
      <c r="HF27" s="190"/>
      <c r="HG27" s="190"/>
      <c r="HH27" s="190"/>
      <c r="HI27" s="190"/>
      <c r="HJ27" s="190"/>
      <c r="HK27" s="190"/>
      <c r="HL27" s="190"/>
      <c r="HM27" s="190"/>
      <c r="HN27" s="190"/>
      <c r="HO27" s="190"/>
      <c r="HP27" s="190"/>
      <c r="HQ27" s="190"/>
      <c r="HR27" s="190"/>
      <c r="HS27" s="190"/>
      <c r="HT27" s="190"/>
      <c r="HU27" s="190"/>
      <c r="HV27" s="190"/>
      <c r="HW27" s="190"/>
      <c r="HX27" s="190"/>
      <c r="HY27" s="190"/>
      <c r="HZ27" s="190"/>
      <c r="IA27" s="190"/>
      <c r="IB27" s="190"/>
      <c r="IC27" s="190"/>
      <c r="ID27" s="190"/>
      <c r="IE27" s="191"/>
    </row>
    <row r="28" spans="85:239" ht="12.75">
      <c r="CG28" s="178">
        <f t="shared" si="2"/>
      </c>
      <c r="CH28" s="179">
        <f>Parametri!Q37</f>
      </c>
      <c r="CI28" s="180">
        <v>0</v>
      </c>
      <c r="CJ28" s="181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3"/>
      <c r="EH28" s="184">
        <v>0</v>
      </c>
      <c r="EI28" s="185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7"/>
      <c r="GG28" s="188">
        <v>0</v>
      </c>
      <c r="GH28" s="189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  <c r="HN28" s="190"/>
      <c r="HO28" s="190"/>
      <c r="HP28" s="190"/>
      <c r="HQ28" s="190"/>
      <c r="HR28" s="190"/>
      <c r="HS28" s="190"/>
      <c r="HT28" s="190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1"/>
    </row>
    <row r="29" spans="85:239" ht="12.75">
      <c r="CG29" s="178">
        <f t="shared" si="2"/>
      </c>
      <c r="CH29" s="179">
        <f>Parametri!Q38</f>
      </c>
      <c r="CI29" s="180">
        <v>0</v>
      </c>
      <c r="CJ29" s="181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3"/>
      <c r="EH29" s="184">
        <v>0</v>
      </c>
      <c r="EI29" s="185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7"/>
      <c r="GG29" s="188">
        <v>0</v>
      </c>
      <c r="GH29" s="189"/>
      <c r="GI29" s="190"/>
      <c r="GJ29" s="190"/>
      <c r="GK29" s="190"/>
      <c r="GL29" s="190"/>
      <c r="GM29" s="190"/>
      <c r="GN29" s="190"/>
      <c r="GO29" s="190"/>
      <c r="GP29" s="190"/>
      <c r="GQ29" s="190"/>
      <c r="GR29" s="190"/>
      <c r="GS29" s="190"/>
      <c r="GT29" s="190"/>
      <c r="GU29" s="190"/>
      <c r="GV29" s="190"/>
      <c r="GW29" s="190"/>
      <c r="GX29" s="190"/>
      <c r="GY29" s="190"/>
      <c r="GZ29" s="190"/>
      <c r="HA29" s="190"/>
      <c r="HB29" s="190"/>
      <c r="HC29" s="190"/>
      <c r="HD29" s="190"/>
      <c r="HE29" s="190"/>
      <c r="HF29" s="190"/>
      <c r="HG29" s="190"/>
      <c r="HH29" s="190"/>
      <c r="HI29" s="190"/>
      <c r="HJ29" s="190"/>
      <c r="HK29" s="190"/>
      <c r="HL29" s="190"/>
      <c r="HM29" s="190"/>
      <c r="HN29" s="190"/>
      <c r="HO29" s="190"/>
      <c r="HP29" s="190"/>
      <c r="HQ29" s="190"/>
      <c r="HR29" s="190"/>
      <c r="HS29" s="190"/>
      <c r="HT29" s="190"/>
      <c r="HU29" s="190"/>
      <c r="HV29" s="190"/>
      <c r="HW29" s="190"/>
      <c r="HX29" s="190"/>
      <c r="HY29" s="190"/>
      <c r="HZ29" s="190"/>
      <c r="IA29" s="190"/>
      <c r="IB29" s="190"/>
      <c r="IC29" s="190"/>
      <c r="ID29" s="190"/>
      <c r="IE29" s="191"/>
    </row>
    <row r="30" spans="85:239" ht="12.75">
      <c r="CG30" s="178">
        <f t="shared" si="2"/>
      </c>
      <c r="CH30" s="179">
        <f>Parametri!Q39</f>
      </c>
      <c r="CI30" s="180">
        <v>0</v>
      </c>
      <c r="CJ30" s="181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3"/>
      <c r="EH30" s="184">
        <v>0</v>
      </c>
      <c r="EI30" s="185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7"/>
      <c r="GG30" s="188">
        <v>0</v>
      </c>
      <c r="GH30" s="189"/>
      <c r="GI30" s="190"/>
      <c r="GJ30" s="190"/>
      <c r="GK30" s="190"/>
      <c r="GL30" s="190"/>
      <c r="GM30" s="190"/>
      <c r="GN30" s="190"/>
      <c r="GO30" s="190"/>
      <c r="GP30" s="190"/>
      <c r="GQ30" s="190"/>
      <c r="GR30" s="190"/>
      <c r="GS30" s="190"/>
      <c r="GT30" s="190"/>
      <c r="GU30" s="190"/>
      <c r="GV30" s="190"/>
      <c r="GW30" s="190"/>
      <c r="GX30" s="190"/>
      <c r="GY30" s="190"/>
      <c r="GZ30" s="190"/>
      <c r="HA30" s="190"/>
      <c r="HB30" s="190"/>
      <c r="HC30" s="190"/>
      <c r="HD30" s="190"/>
      <c r="HE30" s="190"/>
      <c r="HF30" s="190"/>
      <c r="HG30" s="190"/>
      <c r="HH30" s="190"/>
      <c r="HI30" s="190"/>
      <c r="HJ30" s="190"/>
      <c r="HK30" s="190"/>
      <c r="HL30" s="190"/>
      <c r="HM30" s="190"/>
      <c r="HN30" s="190"/>
      <c r="HO30" s="190"/>
      <c r="HP30" s="190"/>
      <c r="HQ30" s="190"/>
      <c r="HR30" s="190"/>
      <c r="HS30" s="190"/>
      <c r="HT30" s="190"/>
      <c r="HU30" s="190"/>
      <c r="HV30" s="190"/>
      <c r="HW30" s="190"/>
      <c r="HX30" s="190"/>
      <c r="HY30" s="190"/>
      <c r="HZ30" s="190"/>
      <c r="IA30" s="190"/>
      <c r="IB30" s="190"/>
      <c r="IC30" s="190"/>
      <c r="ID30" s="190"/>
      <c r="IE30" s="191"/>
    </row>
    <row r="31" spans="23:239" ht="15">
      <c r="W31" s="377" t="s">
        <v>84</v>
      </c>
      <c r="X31" s="378"/>
      <c r="Y31" s="378"/>
      <c r="Z31" s="379"/>
      <c r="CG31" s="178">
        <f t="shared" si="2"/>
      </c>
      <c r="CH31" s="179">
        <f>Parametri!Q40</f>
      </c>
      <c r="CI31" s="180">
        <v>0</v>
      </c>
      <c r="CJ31" s="181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3"/>
      <c r="EH31" s="184">
        <v>0</v>
      </c>
      <c r="EI31" s="185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7"/>
      <c r="GG31" s="188">
        <v>0</v>
      </c>
      <c r="GH31" s="189"/>
      <c r="GI31" s="190"/>
      <c r="GJ31" s="190"/>
      <c r="GK31" s="190"/>
      <c r="GL31" s="190"/>
      <c r="GM31" s="190"/>
      <c r="GN31" s="190"/>
      <c r="GO31" s="190"/>
      <c r="GP31" s="190"/>
      <c r="GQ31" s="190"/>
      <c r="GR31" s="190"/>
      <c r="GS31" s="190"/>
      <c r="GT31" s="190"/>
      <c r="GU31" s="190"/>
      <c r="GV31" s="190"/>
      <c r="GW31" s="190"/>
      <c r="GX31" s="190"/>
      <c r="GY31" s="190"/>
      <c r="GZ31" s="190"/>
      <c r="HA31" s="190"/>
      <c r="HB31" s="190"/>
      <c r="HC31" s="190"/>
      <c r="HD31" s="190"/>
      <c r="HE31" s="190"/>
      <c r="HF31" s="190"/>
      <c r="HG31" s="190"/>
      <c r="HH31" s="190"/>
      <c r="HI31" s="190"/>
      <c r="HJ31" s="190"/>
      <c r="HK31" s="190"/>
      <c r="HL31" s="190"/>
      <c r="HM31" s="190"/>
      <c r="HN31" s="190"/>
      <c r="HO31" s="190"/>
      <c r="HP31" s="190"/>
      <c r="HQ31" s="190"/>
      <c r="HR31" s="190"/>
      <c r="HS31" s="190"/>
      <c r="HT31" s="190"/>
      <c r="HU31" s="190"/>
      <c r="HV31" s="190"/>
      <c r="HW31" s="190"/>
      <c r="HX31" s="190"/>
      <c r="HY31" s="190"/>
      <c r="HZ31" s="190"/>
      <c r="IA31" s="190"/>
      <c r="IB31" s="190"/>
      <c r="IC31" s="190"/>
      <c r="ID31" s="190"/>
      <c r="IE31" s="191"/>
    </row>
    <row r="32" spans="31:239" ht="12.75">
      <c r="AE32" s="121">
        <f>COLUMN(GG3)</f>
        <v>189</v>
      </c>
      <c r="AF32" s="373" t="s">
        <v>12</v>
      </c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4"/>
      <c r="CA32" s="374"/>
      <c r="CB32" s="374"/>
      <c r="CC32" s="375"/>
      <c r="CG32" s="178">
        <f t="shared" si="2"/>
      </c>
      <c r="CH32" s="179">
        <f>Parametri!Q41</f>
      </c>
      <c r="CI32" s="180">
        <v>0</v>
      </c>
      <c r="CJ32" s="181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3"/>
      <c r="EH32" s="184">
        <v>0</v>
      </c>
      <c r="EI32" s="185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6"/>
      <c r="FP32" s="186"/>
      <c r="FQ32" s="186"/>
      <c r="FR32" s="186"/>
      <c r="FS32" s="186"/>
      <c r="FT32" s="186"/>
      <c r="FU32" s="186"/>
      <c r="FV32" s="186"/>
      <c r="FW32" s="186"/>
      <c r="FX32" s="186"/>
      <c r="FY32" s="186"/>
      <c r="FZ32" s="186"/>
      <c r="GA32" s="186"/>
      <c r="GB32" s="186"/>
      <c r="GC32" s="186"/>
      <c r="GD32" s="186"/>
      <c r="GE32" s="186"/>
      <c r="GF32" s="187"/>
      <c r="GG32" s="188">
        <v>0</v>
      </c>
      <c r="GH32" s="189"/>
      <c r="GI32" s="190"/>
      <c r="GJ32" s="190"/>
      <c r="GK32" s="190"/>
      <c r="GL32" s="190"/>
      <c r="GM32" s="190"/>
      <c r="GN32" s="190"/>
      <c r="GO32" s="190"/>
      <c r="GP32" s="190"/>
      <c r="GQ32" s="190"/>
      <c r="GR32" s="190"/>
      <c r="GS32" s="190"/>
      <c r="GT32" s="190"/>
      <c r="GU32" s="190"/>
      <c r="GV32" s="190"/>
      <c r="GW32" s="190"/>
      <c r="GX32" s="190"/>
      <c r="GY32" s="190"/>
      <c r="GZ32" s="190"/>
      <c r="HA32" s="190"/>
      <c r="HB32" s="190"/>
      <c r="HC32" s="190"/>
      <c r="HD32" s="190"/>
      <c r="HE32" s="190"/>
      <c r="HF32" s="190"/>
      <c r="HG32" s="190"/>
      <c r="HH32" s="190"/>
      <c r="HI32" s="190"/>
      <c r="HJ32" s="190"/>
      <c r="HK32" s="190"/>
      <c r="HL32" s="190"/>
      <c r="HM32" s="190"/>
      <c r="HN32" s="190"/>
      <c r="HO32" s="190"/>
      <c r="HP32" s="190"/>
      <c r="HQ32" s="190"/>
      <c r="HR32" s="190"/>
      <c r="HS32" s="190"/>
      <c r="HT32" s="190"/>
      <c r="HU32" s="190"/>
      <c r="HV32" s="190"/>
      <c r="HW32" s="190"/>
      <c r="HX32" s="190"/>
      <c r="HY32" s="190"/>
      <c r="HZ32" s="190"/>
      <c r="IA32" s="190"/>
      <c r="IB32" s="190"/>
      <c r="IC32" s="190"/>
      <c r="ID32" s="190"/>
      <c r="IE32" s="191"/>
    </row>
    <row r="33" spans="32:239" ht="13.5" thickBot="1">
      <c r="AF33" s="193">
        <v>1</v>
      </c>
      <c r="AG33" s="193">
        <f>AF33+1</f>
        <v>2</v>
      </c>
      <c r="AH33" s="193">
        <f aca="true" t="shared" si="12" ref="AH33:CC33">AG33+1</f>
        <v>3</v>
      </c>
      <c r="AI33" s="193">
        <f t="shared" si="12"/>
        <v>4</v>
      </c>
      <c r="AJ33" s="193">
        <f t="shared" si="12"/>
        <v>5</v>
      </c>
      <c r="AK33" s="193">
        <f t="shared" si="12"/>
        <v>6</v>
      </c>
      <c r="AL33" s="193">
        <f t="shared" si="12"/>
        <v>7</v>
      </c>
      <c r="AM33" s="193">
        <f t="shared" si="12"/>
        <v>8</v>
      </c>
      <c r="AN33" s="193">
        <f t="shared" si="12"/>
        <v>9</v>
      </c>
      <c r="AO33" s="193">
        <f t="shared" si="12"/>
        <v>10</v>
      </c>
      <c r="AP33" s="193">
        <f t="shared" si="12"/>
        <v>11</v>
      </c>
      <c r="AQ33" s="193">
        <f t="shared" si="12"/>
        <v>12</v>
      </c>
      <c r="AR33" s="193">
        <f t="shared" si="12"/>
        <v>13</v>
      </c>
      <c r="AS33" s="193">
        <f t="shared" si="12"/>
        <v>14</v>
      </c>
      <c r="AT33" s="193">
        <f t="shared" si="12"/>
        <v>15</v>
      </c>
      <c r="AU33" s="193">
        <f t="shared" si="12"/>
        <v>16</v>
      </c>
      <c r="AV33" s="193">
        <f t="shared" si="12"/>
        <v>17</v>
      </c>
      <c r="AW33" s="193">
        <f t="shared" si="12"/>
        <v>18</v>
      </c>
      <c r="AX33" s="193">
        <f t="shared" si="12"/>
        <v>19</v>
      </c>
      <c r="AY33" s="193">
        <f t="shared" si="12"/>
        <v>20</v>
      </c>
      <c r="AZ33" s="193">
        <f t="shared" si="12"/>
        <v>21</v>
      </c>
      <c r="BA33" s="193">
        <f t="shared" si="12"/>
        <v>22</v>
      </c>
      <c r="BB33" s="193">
        <f t="shared" si="12"/>
        <v>23</v>
      </c>
      <c r="BC33" s="193">
        <f t="shared" si="12"/>
        <v>24</v>
      </c>
      <c r="BD33" s="193">
        <f t="shared" si="12"/>
        <v>25</v>
      </c>
      <c r="BE33" s="193">
        <f t="shared" si="12"/>
        <v>26</v>
      </c>
      <c r="BF33" s="193">
        <f t="shared" si="12"/>
        <v>27</v>
      </c>
      <c r="BG33" s="193">
        <f t="shared" si="12"/>
        <v>28</v>
      </c>
      <c r="BH33" s="193">
        <f t="shared" si="12"/>
        <v>29</v>
      </c>
      <c r="BI33" s="193">
        <f t="shared" si="12"/>
        <v>30</v>
      </c>
      <c r="BJ33" s="186">
        <f t="shared" si="12"/>
        <v>31</v>
      </c>
      <c r="BK33" s="186">
        <f t="shared" si="12"/>
        <v>32</v>
      </c>
      <c r="BL33" s="186">
        <f t="shared" si="12"/>
        <v>33</v>
      </c>
      <c r="BM33" s="186">
        <f t="shared" si="12"/>
        <v>34</v>
      </c>
      <c r="BN33" s="186">
        <f t="shared" si="12"/>
        <v>35</v>
      </c>
      <c r="BO33" s="186">
        <f t="shared" si="12"/>
        <v>36</v>
      </c>
      <c r="BP33" s="186">
        <f t="shared" si="12"/>
        <v>37</v>
      </c>
      <c r="BQ33" s="186">
        <f t="shared" si="12"/>
        <v>38</v>
      </c>
      <c r="BR33" s="186">
        <f t="shared" si="12"/>
        <v>39</v>
      </c>
      <c r="BS33" s="186">
        <f t="shared" si="12"/>
        <v>40</v>
      </c>
      <c r="BT33" s="186">
        <f t="shared" si="12"/>
        <v>41</v>
      </c>
      <c r="BU33" s="186">
        <f t="shared" si="12"/>
        <v>42</v>
      </c>
      <c r="BV33" s="186">
        <f t="shared" si="12"/>
        <v>43</v>
      </c>
      <c r="BW33" s="186">
        <f t="shared" si="12"/>
        <v>44</v>
      </c>
      <c r="BX33" s="186">
        <f t="shared" si="12"/>
        <v>45</v>
      </c>
      <c r="BY33" s="186">
        <f t="shared" si="12"/>
        <v>46</v>
      </c>
      <c r="BZ33" s="186">
        <f t="shared" si="12"/>
        <v>47</v>
      </c>
      <c r="CA33" s="186">
        <f t="shared" si="12"/>
        <v>48</v>
      </c>
      <c r="CB33" s="186">
        <f t="shared" si="12"/>
        <v>49</v>
      </c>
      <c r="CC33" s="186">
        <f t="shared" si="12"/>
        <v>50</v>
      </c>
      <c r="CG33" s="194">
        <f t="shared" si="2"/>
      </c>
      <c r="CH33" s="195">
        <f>Parametri!Q42</f>
      </c>
      <c r="CI33" s="196">
        <v>0</v>
      </c>
      <c r="CJ33" s="197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9"/>
      <c r="EH33" s="200">
        <v>0</v>
      </c>
      <c r="EI33" s="201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2"/>
      <c r="GF33" s="203"/>
      <c r="GG33" s="204">
        <v>0</v>
      </c>
      <c r="GH33" s="205"/>
      <c r="GI33" s="206"/>
      <c r="GJ33" s="206"/>
      <c r="GK33" s="206"/>
      <c r="GL33" s="206"/>
      <c r="GM33" s="206"/>
      <c r="GN33" s="206"/>
      <c r="GO33" s="206"/>
      <c r="GP33" s="206"/>
      <c r="GQ33" s="206"/>
      <c r="GR33" s="206"/>
      <c r="GS33" s="206"/>
      <c r="GT33" s="206"/>
      <c r="GU33" s="206"/>
      <c r="GV33" s="206"/>
      <c r="GW33" s="206"/>
      <c r="GX33" s="206"/>
      <c r="GY33" s="206"/>
      <c r="GZ33" s="206"/>
      <c r="HA33" s="206"/>
      <c r="HB33" s="206"/>
      <c r="HC33" s="206"/>
      <c r="HD33" s="206"/>
      <c r="HE33" s="206"/>
      <c r="HF33" s="206"/>
      <c r="HG33" s="206"/>
      <c r="HH33" s="206"/>
      <c r="HI33" s="206"/>
      <c r="HJ33" s="206"/>
      <c r="HK33" s="206"/>
      <c r="HL33" s="206"/>
      <c r="HM33" s="206"/>
      <c r="HN33" s="206"/>
      <c r="HO33" s="206"/>
      <c r="HP33" s="206"/>
      <c r="HQ33" s="206"/>
      <c r="HR33" s="206"/>
      <c r="HS33" s="206"/>
      <c r="HT33" s="206"/>
      <c r="HU33" s="206"/>
      <c r="HV33" s="206"/>
      <c r="HW33" s="206"/>
      <c r="HX33" s="206"/>
      <c r="HY33" s="206"/>
      <c r="HZ33" s="206"/>
      <c r="IA33" s="206"/>
      <c r="IB33" s="206"/>
      <c r="IC33" s="206"/>
      <c r="ID33" s="206"/>
      <c r="IE33" s="207"/>
    </row>
    <row r="34" spans="31:178" ht="12.75">
      <c r="AE34" s="121">
        <f>IF(COUNT(AF34:CC34)&gt;0,0,1)</f>
        <v>1</v>
      </c>
      <c r="AF34" s="186">
        <f ca="1">IF(INDIRECT(ADDRESS(2+$AG4+$AF$2,$AE$32+AF$33,1))="","",INDIRECT(ADDRESS(2+$AG4+$AF$2,$AE$32+AF$33,1)))</f>
      </c>
      <c r="AG34" s="186">
        <f aca="true" ca="1" t="shared" si="13" ref="AG34:CC34">IF(INDIRECT(ADDRESS(2+$AG4+$AF$2,$AE$32+AG$33,1))="","",INDIRECT(ADDRESS(2+$AG4+$AF$2,$AE$32+AG$33,1)))</f>
      </c>
      <c r="AH34" s="186">
        <f ca="1" t="shared" si="13"/>
      </c>
      <c r="AI34" s="186">
        <f ca="1" t="shared" si="13"/>
      </c>
      <c r="AJ34" s="186">
        <f ca="1" t="shared" si="13"/>
      </c>
      <c r="AK34" s="186">
        <f ca="1" t="shared" si="13"/>
      </c>
      <c r="AL34" s="186">
        <f ca="1" t="shared" si="13"/>
      </c>
      <c r="AM34" s="186">
        <f ca="1" t="shared" si="13"/>
      </c>
      <c r="AN34" s="186">
        <f ca="1" t="shared" si="13"/>
      </c>
      <c r="AO34" s="186">
        <f ca="1" t="shared" si="13"/>
      </c>
      <c r="AP34" s="186">
        <f ca="1" t="shared" si="13"/>
      </c>
      <c r="AQ34" s="186">
        <f ca="1" t="shared" si="13"/>
      </c>
      <c r="AR34" s="186">
        <f ca="1" t="shared" si="13"/>
      </c>
      <c r="AS34" s="186">
        <f ca="1" t="shared" si="13"/>
      </c>
      <c r="AT34" s="186">
        <f ca="1" t="shared" si="13"/>
      </c>
      <c r="AU34" s="186">
        <f ca="1" t="shared" si="13"/>
      </c>
      <c r="AV34" s="186">
        <f ca="1" t="shared" si="13"/>
      </c>
      <c r="AW34" s="186">
        <f ca="1" t="shared" si="13"/>
      </c>
      <c r="AX34" s="186">
        <f ca="1" t="shared" si="13"/>
      </c>
      <c r="AY34" s="186">
        <f ca="1" t="shared" si="13"/>
      </c>
      <c r="AZ34" s="186">
        <f ca="1" t="shared" si="13"/>
      </c>
      <c r="BA34" s="186">
        <f ca="1" t="shared" si="13"/>
      </c>
      <c r="BB34" s="186">
        <f ca="1" t="shared" si="13"/>
      </c>
      <c r="BC34" s="186">
        <f ca="1" t="shared" si="13"/>
      </c>
      <c r="BD34" s="186">
        <f ca="1" t="shared" si="13"/>
      </c>
      <c r="BE34" s="186">
        <f ca="1" t="shared" si="13"/>
      </c>
      <c r="BF34" s="186">
        <f ca="1" t="shared" si="13"/>
      </c>
      <c r="BG34" s="186">
        <f ca="1" t="shared" si="13"/>
      </c>
      <c r="BH34" s="186">
        <f ca="1" t="shared" si="13"/>
      </c>
      <c r="BI34" s="186">
        <f ca="1" t="shared" si="13"/>
      </c>
      <c r="BJ34" s="186">
        <f ca="1" t="shared" si="13"/>
      </c>
      <c r="BK34" s="186">
        <f ca="1" t="shared" si="13"/>
      </c>
      <c r="BL34" s="186">
        <f ca="1" t="shared" si="13"/>
      </c>
      <c r="BM34" s="186">
        <f ca="1" t="shared" si="13"/>
      </c>
      <c r="BN34" s="186">
        <f ca="1" t="shared" si="13"/>
      </c>
      <c r="BO34" s="186">
        <f ca="1" t="shared" si="13"/>
      </c>
      <c r="BP34" s="186">
        <f ca="1" t="shared" si="13"/>
      </c>
      <c r="BQ34" s="186">
        <f ca="1" t="shared" si="13"/>
      </c>
      <c r="BR34" s="186">
        <f ca="1" t="shared" si="13"/>
      </c>
      <c r="BS34" s="186">
        <f ca="1" t="shared" si="13"/>
      </c>
      <c r="BT34" s="186">
        <f ca="1" t="shared" si="13"/>
      </c>
      <c r="BU34" s="186">
        <f ca="1" t="shared" si="13"/>
      </c>
      <c r="BV34" s="186">
        <f ca="1" t="shared" si="13"/>
      </c>
      <c r="BW34" s="186">
        <f ca="1" t="shared" si="13"/>
      </c>
      <c r="BX34" s="186">
        <f ca="1" t="shared" si="13"/>
      </c>
      <c r="BY34" s="186">
        <f ca="1" t="shared" si="13"/>
      </c>
      <c r="BZ34" s="186">
        <f ca="1" t="shared" si="13"/>
      </c>
      <c r="CA34" s="186">
        <f ca="1" t="shared" si="13"/>
      </c>
      <c r="CB34" s="186">
        <f ca="1" t="shared" si="13"/>
      </c>
      <c r="CC34" s="186">
        <f ca="1" t="shared" si="13"/>
      </c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</row>
    <row r="35" spans="31:178" ht="12.75">
      <c r="AE35" s="121">
        <f>IF(COUNT(AF35:CC35)&gt;0,0,1)</f>
        <v>1</v>
      </c>
      <c r="AF35" s="186">
        <f aca="true" ca="1" t="shared" si="14" ref="AF35:CC35">IF(INDIRECT(ADDRESS(2+$AG5+$AF$2,$AE$32+AF$33,1))="","",INDIRECT(ADDRESS(2+$AG5+$AF$2,$AE$32+AF$33,1)))</f>
      </c>
      <c r="AG35" s="186">
        <f ca="1" t="shared" si="14"/>
      </c>
      <c r="AH35" s="186">
        <f ca="1" t="shared" si="14"/>
      </c>
      <c r="AI35" s="186">
        <f ca="1" t="shared" si="14"/>
      </c>
      <c r="AJ35" s="186">
        <f ca="1" t="shared" si="14"/>
      </c>
      <c r="AK35" s="186">
        <f ca="1" t="shared" si="14"/>
      </c>
      <c r="AL35" s="186">
        <f ca="1" t="shared" si="14"/>
      </c>
      <c r="AM35" s="186">
        <f ca="1" t="shared" si="14"/>
      </c>
      <c r="AN35" s="186">
        <f ca="1" t="shared" si="14"/>
      </c>
      <c r="AO35" s="186">
        <f ca="1" t="shared" si="14"/>
      </c>
      <c r="AP35" s="186">
        <f ca="1" t="shared" si="14"/>
      </c>
      <c r="AQ35" s="186">
        <f ca="1" t="shared" si="14"/>
      </c>
      <c r="AR35" s="186">
        <f ca="1" t="shared" si="14"/>
      </c>
      <c r="AS35" s="186">
        <f ca="1" t="shared" si="14"/>
      </c>
      <c r="AT35" s="186">
        <f ca="1" t="shared" si="14"/>
      </c>
      <c r="AU35" s="186">
        <f ca="1" t="shared" si="14"/>
      </c>
      <c r="AV35" s="186">
        <f ca="1" t="shared" si="14"/>
      </c>
      <c r="AW35" s="186">
        <f ca="1" t="shared" si="14"/>
      </c>
      <c r="AX35" s="186">
        <f ca="1" t="shared" si="14"/>
      </c>
      <c r="AY35" s="186">
        <f ca="1" t="shared" si="14"/>
      </c>
      <c r="AZ35" s="186">
        <f ca="1" t="shared" si="14"/>
      </c>
      <c r="BA35" s="186">
        <f ca="1" t="shared" si="14"/>
      </c>
      <c r="BB35" s="186">
        <f ca="1" t="shared" si="14"/>
      </c>
      <c r="BC35" s="186">
        <f ca="1" t="shared" si="14"/>
      </c>
      <c r="BD35" s="186">
        <f ca="1" t="shared" si="14"/>
      </c>
      <c r="BE35" s="186">
        <f ca="1" t="shared" si="14"/>
      </c>
      <c r="BF35" s="186">
        <f ca="1" t="shared" si="14"/>
      </c>
      <c r="BG35" s="186">
        <f ca="1" t="shared" si="14"/>
      </c>
      <c r="BH35" s="186">
        <f ca="1" t="shared" si="14"/>
      </c>
      <c r="BI35" s="186">
        <f ca="1" t="shared" si="14"/>
      </c>
      <c r="BJ35" s="186">
        <f ca="1" t="shared" si="14"/>
      </c>
      <c r="BK35" s="186">
        <f ca="1" t="shared" si="14"/>
      </c>
      <c r="BL35" s="186">
        <f ca="1" t="shared" si="14"/>
      </c>
      <c r="BM35" s="186">
        <f ca="1" t="shared" si="14"/>
      </c>
      <c r="BN35" s="186">
        <f ca="1" t="shared" si="14"/>
      </c>
      <c r="BO35" s="186">
        <f ca="1" t="shared" si="14"/>
      </c>
      <c r="BP35" s="186">
        <f ca="1" t="shared" si="14"/>
      </c>
      <c r="BQ35" s="186">
        <f ca="1" t="shared" si="14"/>
      </c>
      <c r="BR35" s="186">
        <f ca="1" t="shared" si="14"/>
      </c>
      <c r="BS35" s="186">
        <f ca="1" t="shared" si="14"/>
      </c>
      <c r="BT35" s="186">
        <f ca="1" t="shared" si="14"/>
      </c>
      <c r="BU35" s="186">
        <f ca="1" t="shared" si="14"/>
      </c>
      <c r="BV35" s="186">
        <f ca="1" t="shared" si="14"/>
      </c>
      <c r="BW35" s="186">
        <f ca="1" t="shared" si="14"/>
      </c>
      <c r="BX35" s="186">
        <f ca="1" t="shared" si="14"/>
      </c>
      <c r="BY35" s="186">
        <f ca="1" t="shared" si="14"/>
      </c>
      <c r="BZ35" s="186">
        <f ca="1" t="shared" si="14"/>
      </c>
      <c r="CA35" s="186">
        <f ca="1" t="shared" si="14"/>
      </c>
      <c r="CB35" s="186">
        <f ca="1" t="shared" si="14"/>
      </c>
      <c r="CC35" s="186">
        <f ca="1" t="shared" si="14"/>
      </c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</row>
    <row r="36" spans="31:178" ht="12.75">
      <c r="AE36" s="121">
        <f>IF(COUNT(AF36:CC36)&gt;0,0,1)</f>
        <v>1</v>
      </c>
      <c r="AF36" s="186">
        <f aca="true" ca="1" t="shared" si="15" ref="AF36:CC36">IF(INDIRECT(ADDRESS(2+$AG6+$AF$2,$AE$32+AF$33,1))="","",INDIRECT(ADDRESS(2+$AG6+$AF$2,$AE$32+AF$33,1)))</f>
      </c>
      <c r="AG36" s="186">
        <f ca="1" t="shared" si="15"/>
      </c>
      <c r="AH36" s="186">
        <f ca="1" t="shared" si="15"/>
      </c>
      <c r="AI36" s="186">
        <f ca="1" t="shared" si="15"/>
      </c>
      <c r="AJ36" s="186">
        <f ca="1" t="shared" si="15"/>
      </c>
      <c r="AK36" s="186">
        <f ca="1" t="shared" si="15"/>
      </c>
      <c r="AL36" s="186">
        <f ca="1" t="shared" si="15"/>
      </c>
      <c r="AM36" s="186">
        <f ca="1" t="shared" si="15"/>
      </c>
      <c r="AN36" s="186">
        <f ca="1" t="shared" si="15"/>
      </c>
      <c r="AO36" s="186">
        <f ca="1" t="shared" si="15"/>
      </c>
      <c r="AP36" s="186">
        <f ca="1" t="shared" si="15"/>
      </c>
      <c r="AQ36" s="186">
        <f ca="1" t="shared" si="15"/>
      </c>
      <c r="AR36" s="186">
        <f ca="1" t="shared" si="15"/>
      </c>
      <c r="AS36" s="186">
        <f ca="1" t="shared" si="15"/>
      </c>
      <c r="AT36" s="186">
        <f ca="1" t="shared" si="15"/>
      </c>
      <c r="AU36" s="186">
        <f ca="1" t="shared" si="15"/>
      </c>
      <c r="AV36" s="186">
        <f ca="1" t="shared" si="15"/>
      </c>
      <c r="AW36" s="186">
        <f ca="1" t="shared" si="15"/>
      </c>
      <c r="AX36" s="186">
        <f ca="1" t="shared" si="15"/>
      </c>
      <c r="AY36" s="186">
        <f ca="1" t="shared" si="15"/>
      </c>
      <c r="AZ36" s="186">
        <f ca="1" t="shared" si="15"/>
      </c>
      <c r="BA36" s="186">
        <f ca="1" t="shared" si="15"/>
      </c>
      <c r="BB36" s="186">
        <f ca="1" t="shared" si="15"/>
      </c>
      <c r="BC36" s="186">
        <f ca="1" t="shared" si="15"/>
      </c>
      <c r="BD36" s="186">
        <f ca="1" t="shared" si="15"/>
      </c>
      <c r="BE36" s="186">
        <f ca="1" t="shared" si="15"/>
      </c>
      <c r="BF36" s="186">
        <f ca="1" t="shared" si="15"/>
      </c>
      <c r="BG36" s="186">
        <f ca="1" t="shared" si="15"/>
      </c>
      <c r="BH36" s="186">
        <f ca="1" t="shared" si="15"/>
      </c>
      <c r="BI36" s="186">
        <f ca="1" t="shared" si="15"/>
      </c>
      <c r="BJ36" s="186">
        <f ca="1" t="shared" si="15"/>
      </c>
      <c r="BK36" s="186">
        <f ca="1" t="shared" si="15"/>
      </c>
      <c r="BL36" s="186">
        <f ca="1" t="shared" si="15"/>
      </c>
      <c r="BM36" s="186">
        <f ca="1" t="shared" si="15"/>
      </c>
      <c r="BN36" s="186">
        <f ca="1" t="shared" si="15"/>
      </c>
      <c r="BO36" s="186">
        <f ca="1" t="shared" si="15"/>
      </c>
      <c r="BP36" s="186">
        <f ca="1" t="shared" si="15"/>
      </c>
      <c r="BQ36" s="186">
        <f ca="1" t="shared" si="15"/>
      </c>
      <c r="BR36" s="186">
        <f ca="1" t="shared" si="15"/>
      </c>
      <c r="BS36" s="186">
        <f ca="1" t="shared" si="15"/>
      </c>
      <c r="BT36" s="186">
        <f ca="1" t="shared" si="15"/>
      </c>
      <c r="BU36" s="186">
        <f ca="1" t="shared" si="15"/>
      </c>
      <c r="BV36" s="186">
        <f ca="1" t="shared" si="15"/>
      </c>
      <c r="BW36" s="186">
        <f ca="1" t="shared" si="15"/>
      </c>
      <c r="BX36" s="186">
        <f ca="1" t="shared" si="15"/>
      </c>
      <c r="BY36" s="186">
        <f ca="1" t="shared" si="15"/>
      </c>
      <c r="BZ36" s="186">
        <f ca="1" t="shared" si="15"/>
      </c>
      <c r="CA36" s="186">
        <f ca="1" t="shared" si="15"/>
      </c>
      <c r="CB36" s="186">
        <f ca="1" t="shared" si="15"/>
      </c>
      <c r="CC36" s="186">
        <f ca="1" t="shared" si="15"/>
      </c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</row>
    <row r="37" spans="86:178" ht="12.75"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</row>
    <row r="38" spans="86:178" ht="12.75"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77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</row>
    <row r="39" spans="86:178" ht="12.75"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</row>
    <row r="40" spans="82:178" ht="12.75">
      <c r="CD40" s="121">
        <f ca="1" t="shared" si="16" ref="CD40:CF42">INDIRECT(ADDRESS(2+AE4,84))</f>
      </c>
      <c r="CE40" s="121">
        <f ca="1" t="shared" si="16"/>
      </c>
      <c r="CF40" s="121">
        <f ca="1" t="shared" si="16"/>
      </c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</row>
    <row r="41" spans="82:178" ht="12.75">
      <c r="CD41" s="121">
        <f ca="1" t="shared" si="16"/>
      </c>
      <c r="CE41" s="121">
        <f ca="1" t="shared" si="16"/>
      </c>
      <c r="CF41" s="121">
        <f ca="1" t="shared" si="16"/>
      </c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</row>
    <row r="42" spans="82:178" ht="12.75">
      <c r="CD42" s="121">
        <f ca="1" t="shared" si="16"/>
      </c>
      <c r="CE42" s="121">
        <f ca="1" t="shared" si="16"/>
      </c>
      <c r="CF42" s="121">
        <f ca="1" t="shared" si="16"/>
      </c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</row>
    <row r="43" spans="86:178" ht="12.75"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</row>
    <row r="44" spans="86:178" ht="12.75"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</row>
    <row r="45" spans="86:178" ht="12.75"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</row>
    <row r="46" spans="86:178" ht="12.75" customHeight="1"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</row>
    <row r="47" spans="86:178" ht="12.75" customHeight="1"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</row>
    <row r="48" spans="86:178" ht="13.5" customHeight="1"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</row>
    <row r="49" spans="86:178" ht="12.75"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</row>
    <row r="50" spans="86:178" ht="12.75"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  <c r="FL50" s="123"/>
      <c r="FM50" s="123"/>
      <c r="FN50" s="123"/>
      <c r="FO50" s="123"/>
      <c r="FP50" s="123"/>
      <c r="FQ50" s="123"/>
      <c r="FR50" s="123"/>
      <c r="FS50" s="123"/>
      <c r="FT50" s="123"/>
      <c r="FU50" s="123"/>
      <c r="FV50" s="123"/>
    </row>
    <row r="51" spans="23:178" ht="15">
      <c r="W51" s="376" t="s">
        <v>40</v>
      </c>
      <c r="X51" s="376"/>
      <c r="Y51" s="376"/>
      <c r="Z51" s="376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  <c r="FL51" s="123"/>
      <c r="FM51" s="123"/>
      <c r="FN51" s="123"/>
      <c r="FO51" s="123"/>
      <c r="FP51" s="123"/>
      <c r="FQ51" s="123"/>
      <c r="FR51" s="123"/>
      <c r="FS51" s="123"/>
      <c r="FT51" s="123"/>
      <c r="FU51" s="123"/>
      <c r="FV51" s="123"/>
    </row>
    <row r="52" spans="86:178" ht="12.75"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</row>
    <row r="53" spans="86:178" ht="12.75"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  <c r="FL53" s="123"/>
      <c r="FM53" s="123"/>
      <c r="FN53" s="123"/>
      <c r="FO53" s="123"/>
      <c r="FP53" s="123"/>
      <c r="FQ53" s="123"/>
      <c r="FR53" s="123"/>
      <c r="FS53" s="123"/>
      <c r="FT53" s="123"/>
      <c r="FU53" s="123"/>
      <c r="FV53" s="123"/>
    </row>
    <row r="54" spans="86:178" ht="12.75"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23"/>
      <c r="FS54" s="123"/>
      <c r="FT54" s="123"/>
      <c r="FU54" s="123"/>
      <c r="FV54" s="123"/>
    </row>
    <row r="55" spans="86:178" ht="12.75"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3"/>
      <c r="FN55" s="123"/>
      <c r="FO55" s="123"/>
      <c r="FP55" s="123"/>
      <c r="FQ55" s="123"/>
      <c r="FR55" s="123"/>
      <c r="FS55" s="123"/>
      <c r="FT55" s="123"/>
      <c r="FU55" s="123"/>
      <c r="FV55" s="123"/>
    </row>
    <row r="56" spans="86:178" ht="12.75"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23"/>
      <c r="FT56" s="123"/>
      <c r="FU56" s="123"/>
      <c r="FV56" s="123"/>
    </row>
    <row r="57" spans="86:178" ht="12.75"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3"/>
      <c r="FP57" s="123"/>
      <c r="FQ57" s="123"/>
      <c r="FR57" s="123"/>
      <c r="FS57" s="123"/>
      <c r="FT57" s="123"/>
      <c r="FU57" s="123"/>
      <c r="FV57" s="123"/>
    </row>
    <row r="58" spans="86:178" ht="12.75"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23"/>
      <c r="EF58" s="123"/>
      <c r="EG58" s="123"/>
      <c r="EH58" s="123"/>
      <c r="EI58" s="123"/>
      <c r="EJ58" s="123"/>
      <c r="EK58" s="123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  <c r="FL58" s="123"/>
      <c r="FM58" s="123"/>
      <c r="FN58" s="123"/>
      <c r="FO58" s="123"/>
      <c r="FP58" s="123"/>
      <c r="FQ58" s="123"/>
      <c r="FR58" s="123"/>
      <c r="FS58" s="123"/>
      <c r="FT58" s="123"/>
      <c r="FU58" s="123"/>
      <c r="FV58" s="123"/>
    </row>
    <row r="59" spans="86:178" ht="12.75"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3"/>
      <c r="EY59" s="123"/>
      <c r="EZ59" s="123"/>
      <c r="FA59" s="123"/>
      <c r="FB59" s="123"/>
      <c r="FC59" s="123"/>
      <c r="FD59" s="123"/>
      <c r="FE59" s="123"/>
      <c r="FF59" s="123"/>
      <c r="FG59" s="123"/>
      <c r="FH59" s="123"/>
      <c r="FI59" s="123"/>
      <c r="FJ59" s="123"/>
      <c r="FK59" s="123"/>
      <c r="FL59" s="123"/>
      <c r="FM59" s="123"/>
      <c r="FN59" s="123"/>
      <c r="FO59" s="123"/>
      <c r="FP59" s="123"/>
      <c r="FQ59" s="123"/>
      <c r="FR59" s="123"/>
      <c r="FS59" s="123"/>
      <c r="FT59" s="123"/>
      <c r="FU59" s="123"/>
      <c r="FV59" s="123"/>
    </row>
    <row r="60" spans="86:178" ht="12.75"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  <c r="FL60" s="123"/>
      <c r="FM60" s="123"/>
      <c r="FN60" s="123"/>
      <c r="FO60" s="123"/>
      <c r="FP60" s="123"/>
      <c r="FQ60" s="123"/>
      <c r="FR60" s="123"/>
      <c r="FS60" s="123"/>
      <c r="FT60" s="123"/>
      <c r="FU60" s="123"/>
      <c r="FV60" s="123"/>
    </row>
    <row r="61" spans="86:178" ht="12.75"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  <c r="FL61" s="123"/>
      <c r="FM61" s="123"/>
      <c r="FN61" s="123"/>
      <c r="FO61" s="123"/>
      <c r="FP61" s="123"/>
      <c r="FQ61" s="123"/>
      <c r="FR61" s="123"/>
      <c r="FS61" s="123"/>
      <c r="FT61" s="123"/>
      <c r="FU61" s="123"/>
      <c r="FV61" s="123"/>
    </row>
    <row r="62" spans="86:178" ht="12.75"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  <c r="FL62" s="123"/>
      <c r="FM62" s="123"/>
      <c r="FN62" s="123"/>
      <c r="FO62" s="123"/>
      <c r="FP62" s="123"/>
      <c r="FQ62" s="123"/>
      <c r="FR62" s="123"/>
      <c r="FS62" s="123"/>
      <c r="FT62" s="123"/>
      <c r="FU62" s="123"/>
      <c r="FV62" s="123"/>
    </row>
    <row r="63" spans="86:178" ht="12.75"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3"/>
      <c r="FP63" s="123"/>
      <c r="FQ63" s="123"/>
      <c r="FR63" s="123"/>
      <c r="FS63" s="123"/>
      <c r="FT63" s="123"/>
      <c r="FU63" s="123"/>
      <c r="FV63" s="123"/>
    </row>
    <row r="64" spans="86:178" ht="12.75"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  <c r="FL64" s="123"/>
      <c r="FM64" s="123"/>
      <c r="FN64" s="123"/>
      <c r="FO64" s="123"/>
      <c r="FP64" s="123"/>
      <c r="FQ64" s="123"/>
      <c r="FR64" s="123"/>
      <c r="FS64" s="123"/>
      <c r="FT64" s="123"/>
      <c r="FU64" s="123"/>
      <c r="FV64" s="123"/>
    </row>
    <row r="65" spans="86:178" ht="12.75"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3"/>
      <c r="FP65" s="123"/>
      <c r="FQ65" s="123"/>
      <c r="FR65" s="123"/>
      <c r="FS65" s="123"/>
      <c r="FT65" s="123"/>
      <c r="FU65" s="123"/>
      <c r="FV65" s="123"/>
    </row>
    <row r="66" spans="86:178" ht="12.75"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/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123"/>
      <c r="FI66" s="123"/>
      <c r="FJ66" s="123"/>
      <c r="FK66" s="123"/>
      <c r="FL66" s="123"/>
      <c r="FM66" s="123"/>
      <c r="FN66" s="123"/>
      <c r="FO66" s="123"/>
      <c r="FP66" s="123"/>
      <c r="FQ66" s="123"/>
      <c r="FR66" s="123"/>
      <c r="FS66" s="123"/>
      <c r="FT66" s="123"/>
      <c r="FU66" s="123"/>
      <c r="FV66" s="123"/>
    </row>
    <row r="67" spans="86:178" ht="12.75"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</row>
    <row r="68" spans="86:178" ht="12.75"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123"/>
      <c r="FI68" s="123"/>
      <c r="FJ68" s="123"/>
      <c r="FK68" s="123"/>
      <c r="FL68" s="123"/>
      <c r="FM68" s="123"/>
      <c r="FN68" s="123"/>
      <c r="FO68" s="123"/>
      <c r="FP68" s="123"/>
      <c r="FQ68" s="123"/>
      <c r="FR68" s="123"/>
      <c r="FS68" s="123"/>
      <c r="FT68" s="123"/>
      <c r="FU68" s="123"/>
      <c r="FV68" s="123"/>
    </row>
    <row r="69" spans="86:178" ht="12.75"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123"/>
      <c r="EZ69" s="123"/>
      <c r="FA69" s="123"/>
      <c r="FB69" s="123"/>
      <c r="FC69" s="123"/>
      <c r="FD69" s="123"/>
      <c r="FE69" s="123"/>
      <c r="FF69" s="123"/>
      <c r="FG69" s="123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23"/>
      <c r="FS69" s="123"/>
      <c r="FT69" s="123"/>
      <c r="FU69" s="123"/>
      <c r="FV69" s="123"/>
    </row>
    <row r="70" spans="86:178" ht="12.75"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23"/>
      <c r="EY70" s="123"/>
      <c r="EZ70" s="123"/>
      <c r="FA70" s="123"/>
      <c r="FB70" s="123"/>
      <c r="FC70" s="123"/>
      <c r="FD70" s="123"/>
      <c r="FE70" s="123"/>
      <c r="FF70" s="123"/>
      <c r="FG70" s="123"/>
      <c r="FH70" s="123"/>
      <c r="FI70" s="123"/>
      <c r="FJ70" s="123"/>
      <c r="FK70" s="123"/>
      <c r="FL70" s="123"/>
      <c r="FM70" s="123"/>
      <c r="FN70" s="123"/>
      <c r="FO70" s="123"/>
      <c r="FP70" s="123"/>
      <c r="FQ70" s="123"/>
      <c r="FR70" s="123"/>
      <c r="FS70" s="123"/>
      <c r="FT70" s="123"/>
      <c r="FU70" s="123"/>
      <c r="FV70" s="123"/>
    </row>
    <row r="71" spans="86:178" ht="12.75"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3"/>
      <c r="ET71" s="123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3"/>
      <c r="FK71" s="123"/>
      <c r="FL71" s="123"/>
      <c r="FM71" s="123"/>
      <c r="FN71" s="123"/>
      <c r="FO71" s="123"/>
      <c r="FP71" s="123"/>
      <c r="FQ71" s="123"/>
      <c r="FR71" s="123"/>
      <c r="FS71" s="123"/>
      <c r="FT71" s="123"/>
      <c r="FU71" s="123"/>
      <c r="FV71" s="123"/>
    </row>
    <row r="72" spans="86:178" ht="12.75"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23"/>
      <c r="FM72" s="123"/>
      <c r="FN72" s="123"/>
      <c r="FO72" s="123"/>
      <c r="FP72" s="123"/>
      <c r="FQ72" s="123"/>
      <c r="FR72" s="123"/>
      <c r="FS72" s="123"/>
      <c r="FT72" s="123"/>
      <c r="FU72" s="123"/>
      <c r="FV72" s="123"/>
    </row>
    <row r="73" spans="86:178" ht="12.75"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23"/>
      <c r="ET73" s="123"/>
      <c r="EU73" s="123"/>
      <c r="EV73" s="123"/>
      <c r="EW73" s="123"/>
      <c r="EX73" s="123"/>
      <c r="EY73" s="123"/>
      <c r="EZ73" s="123"/>
      <c r="FA73" s="123"/>
      <c r="FB73" s="123"/>
      <c r="FC73" s="123"/>
      <c r="FD73" s="123"/>
      <c r="FE73" s="123"/>
      <c r="FF73" s="123"/>
      <c r="FG73" s="123"/>
      <c r="FH73" s="123"/>
      <c r="FI73" s="123"/>
      <c r="FJ73" s="123"/>
      <c r="FK73" s="123"/>
      <c r="FL73" s="123"/>
      <c r="FM73" s="123"/>
      <c r="FN73" s="123"/>
      <c r="FO73" s="123"/>
      <c r="FP73" s="123"/>
      <c r="FQ73" s="123"/>
      <c r="FR73" s="123"/>
      <c r="FS73" s="123"/>
      <c r="FT73" s="123"/>
      <c r="FU73" s="123"/>
      <c r="FV73" s="123"/>
    </row>
    <row r="74" spans="86:178" ht="12.75"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3"/>
      <c r="FF74" s="123"/>
      <c r="FG74" s="123"/>
      <c r="FH74" s="123"/>
      <c r="FI74" s="123"/>
      <c r="FJ74" s="123"/>
      <c r="FK74" s="123"/>
      <c r="FL74" s="123"/>
      <c r="FM74" s="123"/>
      <c r="FN74" s="123"/>
      <c r="FO74" s="123"/>
      <c r="FP74" s="123"/>
      <c r="FQ74" s="123"/>
      <c r="FR74" s="123"/>
      <c r="FS74" s="123"/>
      <c r="FT74" s="123"/>
      <c r="FU74" s="123"/>
      <c r="FV74" s="123"/>
    </row>
    <row r="75" spans="86:178" ht="12.75"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3"/>
      <c r="FF75" s="123"/>
      <c r="FG75" s="123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23"/>
      <c r="FS75" s="123"/>
      <c r="FT75" s="123"/>
      <c r="FU75" s="123"/>
      <c r="FV75" s="123"/>
    </row>
    <row r="76" spans="86:178" ht="12.75"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</row>
    <row r="77" spans="86:178" ht="12.75"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3"/>
      <c r="FK77" s="123"/>
      <c r="FL77" s="123"/>
      <c r="FM77" s="123"/>
      <c r="FN77" s="123"/>
      <c r="FO77" s="123"/>
      <c r="FP77" s="123"/>
      <c r="FQ77" s="123"/>
      <c r="FR77" s="123"/>
      <c r="FS77" s="123"/>
      <c r="FT77" s="123"/>
      <c r="FU77" s="123"/>
      <c r="FV77" s="123"/>
    </row>
    <row r="78" spans="86:178" ht="12.75"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</row>
    <row r="79" spans="86:178" ht="12.75"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  <c r="FI79" s="123"/>
      <c r="FJ79" s="123"/>
      <c r="FK79" s="123"/>
      <c r="FL79" s="123"/>
      <c r="FM79" s="123"/>
      <c r="FN79" s="123"/>
      <c r="FO79" s="123"/>
      <c r="FP79" s="123"/>
      <c r="FQ79" s="123"/>
      <c r="FR79" s="123"/>
      <c r="FS79" s="123"/>
      <c r="FT79" s="123"/>
      <c r="FU79" s="123"/>
      <c r="FV79" s="123"/>
    </row>
    <row r="80" spans="86:178" ht="12.75"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/>
      <c r="EM80" s="123"/>
      <c r="EN80" s="123"/>
      <c r="EO80" s="123"/>
      <c r="EP80" s="123"/>
      <c r="EQ80" s="123"/>
      <c r="ER80" s="123"/>
      <c r="ES80" s="123"/>
      <c r="ET80" s="123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3"/>
      <c r="FF80" s="123"/>
      <c r="FG80" s="123"/>
      <c r="FH80" s="123"/>
      <c r="FI80" s="123"/>
      <c r="FJ80" s="123"/>
      <c r="FK80" s="123"/>
      <c r="FL80" s="123"/>
      <c r="FM80" s="123"/>
      <c r="FN80" s="123"/>
      <c r="FO80" s="123"/>
      <c r="FP80" s="123"/>
      <c r="FQ80" s="123"/>
      <c r="FR80" s="123"/>
      <c r="FS80" s="123"/>
      <c r="FT80" s="123"/>
      <c r="FU80" s="123"/>
      <c r="FV80" s="123"/>
    </row>
    <row r="81" spans="86:178" ht="12.75"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123"/>
      <c r="FI81" s="123"/>
      <c r="FJ81" s="123"/>
      <c r="FK81" s="123"/>
      <c r="FL81" s="123"/>
      <c r="FM81" s="123"/>
      <c r="FN81" s="123"/>
      <c r="FO81" s="123"/>
      <c r="FP81" s="123"/>
      <c r="FQ81" s="123"/>
      <c r="FR81" s="123"/>
      <c r="FS81" s="123"/>
      <c r="FT81" s="123"/>
      <c r="FU81" s="123"/>
      <c r="FV81" s="123"/>
    </row>
    <row r="82" spans="86:178" ht="12.75"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23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123"/>
      <c r="FG82" s="123"/>
      <c r="FH82" s="123"/>
      <c r="FI82" s="123"/>
      <c r="FJ82" s="123"/>
      <c r="FK82" s="123"/>
      <c r="FL82" s="123"/>
      <c r="FM82" s="123"/>
      <c r="FN82" s="123"/>
      <c r="FO82" s="123"/>
      <c r="FP82" s="123"/>
      <c r="FQ82" s="123"/>
      <c r="FR82" s="123"/>
      <c r="FS82" s="123"/>
      <c r="FT82" s="123"/>
      <c r="FU82" s="123"/>
      <c r="FV82" s="123"/>
    </row>
    <row r="83" spans="86:178" ht="12.75"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  <c r="FI83" s="123"/>
      <c r="FJ83" s="123"/>
      <c r="FK83" s="123"/>
      <c r="FL83" s="123"/>
      <c r="FM83" s="123"/>
      <c r="FN83" s="123"/>
      <c r="FO83" s="123"/>
      <c r="FP83" s="123"/>
      <c r="FQ83" s="123"/>
      <c r="FR83" s="123"/>
      <c r="FS83" s="123"/>
      <c r="FT83" s="123"/>
      <c r="FU83" s="123"/>
      <c r="FV83" s="123"/>
    </row>
    <row r="84" spans="86:178" ht="12.75"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23"/>
      <c r="ES84" s="123"/>
      <c r="ET84" s="123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123"/>
      <c r="FH84" s="123"/>
      <c r="FI84" s="123"/>
      <c r="FJ84" s="123"/>
      <c r="FK84" s="123"/>
      <c r="FL84" s="123"/>
      <c r="FM84" s="123"/>
      <c r="FN84" s="123"/>
      <c r="FO84" s="123"/>
      <c r="FP84" s="123"/>
      <c r="FQ84" s="123"/>
      <c r="FR84" s="123"/>
      <c r="FS84" s="123"/>
      <c r="FT84" s="123"/>
      <c r="FU84" s="123"/>
      <c r="FV84" s="123"/>
    </row>
    <row r="85" spans="86:178" ht="12.75"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  <c r="EJ85" s="123"/>
      <c r="EK85" s="123"/>
      <c r="EL85" s="123"/>
      <c r="EM85" s="123"/>
      <c r="EN85" s="123"/>
      <c r="EO85" s="123"/>
      <c r="EP85" s="123"/>
      <c r="EQ85" s="123"/>
      <c r="ER85" s="123"/>
      <c r="ES85" s="123"/>
      <c r="ET85" s="123"/>
      <c r="EU85" s="123"/>
      <c r="EV85" s="123"/>
      <c r="EW85" s="123"/>
      <c r="EX85" s="123"/>
      <c r="EY85" s="123"/>
      <c r="EZ85" s="123"/>
      <c r="FA85" s="123"/>
      <c r="FB85" s="123"/>
      <c r="FC85" s="123"/>
      <c r="FD85" s="123"/>
      <c r="FE85" s="123"/>
      <c r="FF85" s="123"/>
      <c r="FG85" s="123"/>
      <c r="FH85" s="123"/>
      <c r="FI85" s="123"/>
      <c r="FJ85" s="123"/>
      <c r="FK85" s="123"/>
      <c r="FL85" s="123"/>
      <c r="FM85" s="123"/>
      <c r="FN85" s="123"/>
      <c r="FO85" s="123"/>
      <c r="FP85" s="123"/>
      <c r="FQ85" s="123"/>
      <c r="FR85" s="123"/>
      <c r="FS85" s="123"/>
      <c r="FT85" s="123"/>
      <c r="FU85" s="123"/>
      <c r="FV85" s="123"/>
    </row>
    <row r="86" spans="86:178" ht="12.75"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  <c r="FF86" s="123"/>
      <c r="FG86" s="123"/>
      <c r="FH86" s="123"/>
      <c r="FI86" s="123"/>
      <c r="FJ86" s="123"/>
      <c r="FK86" s="123"/>
      <c r="FL86" s="123"/>
      <c r="FM86" s="123"/>
      <c r="FN86" s="123"/>
      <c r="FO86" s="123"/>
      <c r="FP86" s="123"/>
      <c r="FQ86" s="123"/>
      <c r="FR86" s="123"/>
      <c r="FS86" s="123"/>
      <c r="FT86" s="123"/>
      <c r="FU86" s="123"/>
      <c r="FV86" s="123"/>
    </row>
    <row r="87" spans="86:178" ht="12.75"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3"/>
      <c r="ES87" s="123"/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3"/>
      <c r="FI87" s="123"/>
      <c r="FJ87" s="123"/>
      <c r="FK87" s="123"/>
      <c r="FL87" s="123"/>
      <c r="FM87" s="123"/>
      <c r="FN87" s="123"/>
      <c r="FO87" s="123"/>
      <c r="FP87" s="123"/>
      <c r="FQ87" s="123"/>
      <c r="FR87" s="123"/>
      <c r="FS87" s="123"/>
      <c r="FT87" s="123"/>
      <c r="FU87" s="123"/>
      <c r="FV87" s="123"/>
    </row>
    <row r="88" spans="86:178" ht="12.75"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3"/>
      <c r="ED88" s="123"/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23"/>
      <c r="ES88" s="123"/>
      <c r="ET88" s="123"/>
      <c r="EU88" s="123"/>
      <c r="EV88" s="123"/>
      <c r="EW88" s="123"/>
      <c r="EX88" s="123"/>
      <c r="EY88" s="123"/>
      <c r="EZ88" s="123"/>
      <c r="FA88" s="123"/>
      <c r="FB88" s="123"/>
      <c r="FC88" s="123"/>
      <c r="FD88" s="123"/>
      <c r="FE88" s="123"/>
      <c r="FF88" s="123"/>
      <c r="FG88" s="123"/>
      <c r="FH88" s="123"/>
      <c r="FI88" s="123"/>
      <c r="FJ88" s="123"/>
      <c r="FK88" s="123"/>
      <c r="FL88" s="123"/>
      <c r="FM88" s="123"/>
      <c r="FN88" s="123"/>
      <c r="FO88" s="123"/>
      <c r="FP88" s="123"/>
      <c r="FQ88" s="123"/>
      <c r="FR88" s="123"/>
      <c r="FS88" s="123"/>
      <c r="FT88" s="123"/>
      <c r="FU88" s="123"/>
      <c r="FV88" s="123"/>
    </row>
    <row r="89" spans="86:178" ht="12.75"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23"/>
      <c r="ES89" s="123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3"/>
      <c r="FI89" s="123"/>
      <c r="FJ89" s="123"/>
      <c r="FK89" s="123"/>
      <c r="FL89" s="123"/>
      <c r="FM89" s="123"/>
      <c r="FN89" s="123"/>
      <c r="FO89" s="123"/>
      <c r="FP89" s="123"/>
      <c r="FQ89" s="123"/>
      <c r="FR89" s="123"/>
      <c r="FS89" s="123"/>
      <c r="FT89" s="123"/>
      <c r="FU89" s="123"/>
      <c r="FV89" s="123"/>
    </row>
    <row r="90" spans="86:178" ht="12.75"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3"/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  <c r="ES90" s="123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123"/>
      <c r="FI90" s="123"/>
      <c r="FJ90" s="123"/>
      <c r="FK90" s="123"/>
      <c r="FL90" s="123"/>
      <c r="FM90" s="123"/>
      <c r="FN90" s="123"/>
      <c r="FO90" s="123"/>
      <c r="FP90" s="123"/>
      <c r="FQ90" s="123"/>
      <c r="FR90" s="123"/>
      <c r="FS90" s="123"/>
      <c r="FT90" s="123"/>
      <c r="FU90" s="123"/>
      <c r="FV90" s="123"/>
    </row>
    <row r="91" spans="86:178" ht="12.75"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3"/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  <c r="ES91" s="123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123"/>
      <c r="FI91" s="123"/>
      <c r="FJ91" s="123"/>
      <c r="FK91" s="123"/>
      <c r="FL91" s="123"/>
      <c r="FM91" s="123"/>
      <c r="FN91" s="123"/>
      <c r="FO91" s="123"/>
      <c r="FP91" s="123"/>
      <c r="FQ91" s="123"/>
      <c r="FR91" s="123"/>
      <c r="FS91" s="123"/>
      <c r="FT91" s="123"/>
      <c r="FU91" s="123"/>
      <c r="FV91" s="123"/>
    </row>
    <row r="92" spans="86:178" ht="12.75"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</row>
    <row r="93" spans="86:178" ht="12.75"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3"/>
      <c r="FK93" s="123"/>
      <c r="FL93" s="123"/>
      <c r="FM93" s="123"/>
      <c r="FN93" s="123"/>
      <c r="FO93" s="123"/>
      <c r="FP93" s="123"/>
      <c r="FQ93" s="123"/>
      <c r="FR93" s="123"/>
      <c r="FS93" s="123"/>
      <c r="FT93" s="123"/>
      <c r="FU93" s="123"/>
      <c r="FV93" s="123"/>
    </row>
    <row r="94" spans="86:178" ht="12.75"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23"/>
      <c r="EF94" s="123"/>
      <c r="EG94" s="123"/>
      <c r="EH94" s="123"/>
      <c r="EI94" s="123"/>
      <c r="EJ94" s="123"/>
      <c r="EK94" s="123"/>
      <c r="EL94" s="123"/>
      <c r="EM94" s="123"/>
      <c r="EN94" s="123"/>
      <c r="EO94" s="123"/>
      <c r="EP94" s="123"/>
      <c r="EQ94" s="123"/>
      <c r="ER94" s="123"/>
      <c r="ES94" s="123"/>
      <c r="ET94" s="123"/>
      <c r="EU94" s="123"/>
      <c r="EV94" s="123"/>
      <c r="EW94" s="123"/>
      <c r="EX94" s="123"/>
      <c r="EY94" s="123"/>
      <c r="EZ94" s="123"/>
      <c r="FA94" s="123"/>
      <c r="FB94" s="123"/>
      <c r="FC94" s="123"/>
      <c r="FD94" s="123"/>
      <c r="FE94" s="123"/>
      <c r="FF94" s="123"/>
      <c r="FG94" s="123"/>
      <c r="FH94" s="123"/>
      <c r="FI94" s="123"/>
      <c r="FJ94" s="123"/>
      <c r="FK94" s="123"/>
      <c r="FL94" s="123"/>
      <c r="FM94" s="123"/>
      <c r="FN94" s="123"/>
      <c r="FO94" s="123"/>
      <c r="FP94" s="123"/>
      <c r="FQ94" s="123"/>
      <c r="FR94" s="123"/>
      <c r="FS94" s="123"/>
      <c r="FT94" s="123"/>
      <c r="FU94" s="123"/>
      <c r="FV94" s="123"/>
    </row>
    <row r="95" spans="86:178" ht="12.75"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3"/>
      <c r="EF95" s="123"/>
      <c r="EG95" s="123"/>
      <c r="EH95" s="123"/>
      <c r="EI95" s="123"/>
      <c r="EJ95" s="123"/>
      <c r="EK95" s="123"/>
      <c r="EL95" s="123"/>
      <c r="EM95" s="123"/>
      <c r="EN95" s="123"/>
      <c r="EO95" s="123"/>
      <c r="EP95" s="123"/>
      <c r="EQ95" s="123"/>
      <c r="ER95" s="123"/>
      <c r="ES95" s="123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123"/>
      <c r="FI95" s="123"/>
      <c r="FJ95" s="123"/>
      <c r="FK95" s="123"/>
      <c r="FL95" s="123"/>
      <c r="FM95" s="123"/>
      <c r="FN95" s="123"/>
      <c r="FO95" s="123"/>
      <c r="FP95" s="123"/>
      <c r="FQ95" s="123"/>
      <c r="FR95" s="123"/>
      <c r="FS95" s="123"/>
      <c r="FT95" s="123"/>
      <c r="FU95" s="123"/>
      <c r="FV95" s="123"/>
    </row>
    <row r="96" spans="86:178" ht="12.75"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23"/>
      <c r="EF96" s="123"/>
      <c r="EG96" s="123"/>
      <c r="EH96" s="123"/>
      <c r="EI96" s="123"/>
      <c r="EJ96" s="123"/>
      <c r="EK96" s="123"/>
      <c r="EL96" s="123"/>
      <c r="EM96" s="123"/>
      <c r="EN96" s="123"/>
      <c r="EO96" s="123"/>
      <c r="EP96" s="123"/>
      <c r="EQ96" s="123"/>
      <c r="ER96" s="123"/>
      <c r="ES96" s="123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123"/>
      <c r="FI96" s="123"/>
      <c r="FJ96" s="123"/>
      <c r="FK96" s="123"/>
      <c r="FL96" s="123"/>
      <c r="FM96" s="123"/>
      <c r="FN96" s="123"/>
      <c r="FO96" s="123"/>
      <c r="FP96" s="123"/>
      <c r="FQ96" s="123"/>
      <c r="FR96" s="123"/>
      <c r="FS96" s="123"/>
      <c r="FT96" s="123"/>
      <c r="FU96" s="123"/>
      <c r="FV96" s="123"/>
    </row>
    <row r="97" spans="86:178" ht="12.75"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23"/>
      <c r="EF97" s="123"/>
      <c r="EG97" s="123"/>
      <c r="EH97" s="123"/>
      <c r="EI97" s="123"/>
      <c r="EJ97" s="123"/>
      <c r="EK97" s="123"/>
      <c r="EL97" s="123"/>
      <c r="EM97" s="123"/>
      <c r="EN97" s="123"/>
      <c r="EO97" s="123"/>
      <c r="EP97" s="123"/>
      <c r="EQ97" s="123"/>
      <c r="ER97" s="123"/>
      <c r="ES97" s="123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123"/>
      <c r="FI97" s="123"/>
      <c r="FJ97" s="123"/>
      <c r="FK97" s="123"/>
      <c r="FL97" s="123"/>
      <c r="FM97" s="123"/>
      <c r="FN97" s="123"/>
      <c r="FO97" s="123"/>
      <c r="FP97" s="123"/>
      <c r="FQ97" s="123"/>
      <c r="FR97" s="123"/>
      <c r="FS97" s="123"/>
      <c r="FT97" s="123"/>
      <c r="FU97" s="123"/>
      <c r="FV97" s="123"/>
    </row>
    <row r="98" spans="86:178" ht="12.75"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23"/>
      <c r="EF98" s="123"/>
      <c r="EG98" s="123"/>
      <c r="EH98" s="123"/>
      <c r="EI98" s="123"/>
      <c r="EJ98" s="123"/>
      <c r="EK98" s="123"/>
      <c r="EL98" s="123"/>
      <c r="EM98" s="123"/>
      <c r="EN98" s="123"/>
      <c r="EO98" s="123"/>
      <c r="EP98" s="123"/>
      <c r="EQ98" s="123"/>
      <c r="ER98" s="123"/>
      <c r="ES98" s="123"/>
      <c r="ET98" s="123"/>
      <c r="EU98" s="123"/>
      <c r="EV98" s="123"/>
      <c r="EW98" s="123"/>
      <c r="EX98" s="123"/>
      <c r="EY98" s="123"/>
      <c r="EZ98" s="123"/>
      <c r="FA98" s="123"/>
      <c r="FB98" s="123"/>
      <c r="FC98" s="123"/>
      <c r="FD98" s="123"/>
      <c r="FE98" s="123"/>
      <c r="FF98" s="123"/>
      <c r="FG98" s="123"/>
      <c r="FH98" s="123"/>
      <c r="FI98" s="123"/>
      <c r="FJ98" s="123"/>
      <c r="FK98" s="123"/>
      <c r="FL98" s="123"/>
      <c r="FM98" s="123"/>
      <c r="FN98" s="123"/>
      <c r="FO98" s="123"/>
      <c r="FP98" s="123"/>
      <c r="FQ98" s="123"/>
      <c r="FR98" s="123"/>
      <c r="FS98" s="123"/>
      <c r="FT98" s="123"/>
      <c r="FU98" s="123"/>
      <c r="FV98" s="123"/>
    </row>
    <row r="99" spans="86:178" ht="12.75"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  <c r="EB99" s="123"/>
      <c r="EC99" s="123"/>
      <c r="ED99" s="123"/>
      <c r="EE99" s="123"/>
      <c r="EF99" s="123"/>
      <c r="EG99" s="123"/>
      <c r="EH99" s="123"/>
      <c r="EI99" s="123"/>
      <c r="EJ99" s="123"/>
      <c r="EK99" s="123"/>
      <c r="EL99" s="123"/>
      <c r="EM99" s="123"/>
      <c r="EN99" s="123"/>
      <c r="EO99" s="123"/>
      <c r="EP99" s="123"/>
      <c r="EQ99" s="123"/>
      <c r="ER99" s="123"/>
      <c r="ES99" s="123"/>
      <c r="ET99" s="123"/>
      <c r="EU99" s="123"/>
      <c r="EV99" s="123"/>
      <c r="EW99" s="123"/>
      <c r="EX99" s="123"/>
      <c r="EY99" s="123"/>
      <c r="EZ99" s="123"/>
      <c r="FA99" s="123"/>
      <c r="FB99" s="123"/>
      <c r="FC99" s="123"/>
      <c r="FD99" s="123"/>
      <c r="FE99" s="123"/>
      <c r="FF99" s="123"/>
      <c r="FG99" s="123"/>
      <c r="FH99" s="123"/>
      <c r="FI99" s="123"/>
      <c r="FJ99" s="123"/>
      <c r="FK99" s="123"/>
      <c r="FL99" s="123"/>
      <c r="FM99" s="123"/>
      <c r="FN99" s="123"/>
      <c r="FO99" s="123"/>
      <c r="FP99" s="123"/>
      <c r="FQ99" s="123"/>
      <c r="FR99" s="123"/>
      <c r="FS99" s="123"/>
      <c r="FT99" s="123"/>
      <c r="FU99" s="123"/>
      <c r="FV99" s="123"/>
    </row>
    <row r="100" spans="86:178" ht="12.75"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23"/>
      <c r="EF100" s="123"/>
      <c r="EG100" s="123"/>
      <c r="EH100" s="123"/>
      <c r="EI100" s="123"/>
      <c r="EJ100" s="123"/>
      <c r="EK100" s="123"/>
      <c r="EL100" s="123"/>
      <c r="EM100" s="123"/>
      <c r="EN100" s="123"/>
      <c r="EO100" s="123"/>
      <c r="EP100" s="123"/>
      <c r="EQ100" s="123"/>
      <c r="ER100" s="123"/>
      <c r="ES100" s="123"/>
      <c r="ET100" s="123"/>
      <c r="EU100" s="123"/>
      <c r="EV100" s="123"/>
      <c r="EW100" s="123"/>
      <c r="EX100" s="123"/>
      <c r="EY100" s="123"/>
      <c r="EZ100" s="123"/>
      <c r="FA100" s="123"/>
      <c r="FB100" s="123"/>
      <c r="FC100" s="123"/>
      <c r="FD100" s="123"/>
      <c r="FE100" s="123"/>
      <c r="FF100" s="123"/>
      <c r="FG100" s="123"/>
      <c r="FH100" s="123"/>
      <c r="FI100" s="123"/>
      <c r="FJ100" s="123"/>
      <c r="FK100" s="123"/>
      <c r="FL100" s="123"/>
      <c r="FM100" s="123"/>
      <c r="FN100" s="123"/>
      <c r="FO100" s="123"/>
      <c r="FP100" s="123"/>
      <c r="FQ100" s="123"/>
      <c r="FR100" s="123"/>
      <c r="FS100" s="123"/>
      <c r="FT100" s="123"/>
      <c r="FU100" s="123"/>
      <c r="FV100" s="123"/>
    </row>
    <row r="101" spans="86:178" ht="12.75"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23"/>
      <c r="EF101" s="123"/>
      <c r="EG101" s="123"/>
      <c r="EH101" s="123"/>
      <c r="EI101" s="123"/>
      <c r="EJ101" s="123"/>
      <c r="EK101" s="123"/>
      <c r="EL101" s="123"/>
      <c r="EM101" s="123"/>
      <c r="EN101" s="123"/>
      <c r="EO101" s="123"/>
      <c r="EP101" s="123"/>
      <c r="EQ101" s="123"/>
      <c r="ER101" s="123"/>
      <c r="ES101" s="123"/>
      <c r="ET101" s="123"/>
      <c r="EU101" s="123"/>
      <c r="EV101" s="123"/>
      <c r="EW101" s="123"/>
      <c r="EX101" s="123"/>
      <c r="EY101" s="123"/>
      <c r="EZ101" s="123"/>
      <c r="FA101" s="123"/>
      <c r="FB101" s="123"/>
      <c r="FC101" s="123"/>
      <c r="FD101" s="123"/>
      <c r="FE101" s="123"/>
      <c r="FF101" s="123"/>
      <c r="FG101" s="123"/>
      <c r="FH101" s="123"/>
      <c r="FI101" s="123"/>
      <c r="FJ101" s="123"/>
      <c r="FK101" s="123"/>
      <c r="FL101" s="123"/>
      <c r="FM101" s="123"/>
      <c r="FN101" s="123"/>
      <c r="FO101" s="123"/>
      <c r="FP101" s="123"/>
      <c r="FQ101" s="123"/>
      <c r="FR101" s="123"/>
      <c r="FS101" s="123"/>
      <c r="FT101" s="123"/>
      <c r="FU101" s="123"/>
      <c r="FV101" s="123"/>
    </row>
    <row r="102" spans="86:178" ht="12.75"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23"/>
      <c r="EF102" s="123"/>
      <c r="EG102" s="123"/>
      <c r="EH102" s="123"/>
      <c r="EI102" s="123"/>
      <c r="EJ102" s="123"/>
      <c r="EK102" s="123"/>
      <c r="EL102" s="123"/>
      <c r="EM102" s="123"/>
      <c r="EN102" s="123"/>
      <c r="EO102" s="123"/>
      <c r="EP102" s="123"/>
      <c r="EQ102" s="123"/>
      <c r="ER102" s="123"/>
      <c r="ES102" s="123"/>
      <c r="ET102" s="123"/>
      <c r="EU102" s="123"/>
      <c r="EV102" s="123"/>
      <c r="EW102" s="123"/>
      <c r="EX102" s="123"/>
      <c r="EY102" s="123"/>
      <c r="EZ102" s="123"/>
      <c r="FA102" s="123"/>
      <c r="FB102" s="123"/>
      <c r="FC102" s="123"/>
      <c r="FD102" s="123"/>
      <c r="FE102" s="123"/>
      <c r="FF102" s="123"/>
      <c r="FG102" s="123"/>
      <c r="FH102" s="123"/>
      <c r="FI102" s="123"/>
      <c r="FJ102" s="123"/>
      <c r="FK102" s="123"/>
      <c r="FL102" s="123"/>
      <c r="FM102" s="123"/>
      <c r="FN102" s="123"/>
      <c r="FO102" s="123"/>
      <c r="FP102" s="123"/>
      <c r="FQ102" s="123"/>
      <c r="FR102" s="123"/>
      <c r="FS102" s="123"/>
      <c r="FT102" s="123"/>
      <c r="FU102" s="123"/>
      <c r="FV102" s="123"/>
    </row>
    <row r="103" spans="86:178" ht="12.75"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/>
      <c r="FB103" s="123"/>
      <c r="FC103" s="123"/>
      <c r="FD103" s="123"/>
      <c r="FE103" s="123"/>
      <c r="FF103" s="123"/>
      <c r="FG103" s="123"/>
      <c r="FH103" s="123"/>
      <c r="FI103" s="123"/>
      <c r="FJ103" s="123"/>
      <c r="FK103" s="123"/>
      <c r="FL103" s="123"/>
      <c r="FM103" s="123"/>
      <c r="FN103" s="123"/>
      <c r="FO103" s="123"/>
      <c r="FP103" s="123"/>
      <c r="FQ103" s="123"/>
      <c r="FR103" s="123"/>
      <c r="FS103" s="123"/>
      <c r="FT103" s="123"/>
      <c r="FU103" s="123"/>
      <c r="FV103" s="123"/>
    </row>
    <row r="104" spans="86:178" ht="12.75"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23"/>
      <c r="EF104" s="123"/>
      <c r="EG104" s="123"/>
      <c r="EH104" s="123"/>
      <c r="EI104" s="123"/>
      <c r="EJ104" s="123"/>
      <c r="EK104" s="123"/>
      <c r="EL104" s="123"/>
      <c r="EM104" s="123"/>
      <c r="EN104" s="123"/>
      <c r="EO104" s="123"/>
      <c r="EP104" s="123"/>
      <c r="EQ104" s="123"/>
      <c r="ER104" s="123"/>
      <c r="ES104" s="123"/>
      <c r="ET104" s="123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3"/>
      <c r="FH104" s="123"/>
      <c r="FI104" s="123"/>
      <c r="FJ104" s="123"/>
      <c r="FK104" s="123"/>
      <c r="FL104" s="123"/>
      <c r="FM104" s="123"/>
      <c r="FN104" s="123"/>
      <c r="FO104" s="123"/>
      <c r="FP104" s="123"/>
      <c r="FQ104" s="123"/>
      <c r="FR104" s="123"/>
      <c r="FS104" s="123"/>
      <c r="FT104" s="123"/>
      <c r="FU104" s="123"/>
      <c r="FV104" s="123"/>
    </row>
    <row r="105" spans="86:178" ht="12.75"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23"/>
      <c r="EF105" s="123"/>
      <c r="EG105" s="123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3"/>
      <c r="ET105" s="123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3"/>
      <c r="FK105" s="123"/>
      <c r="FL105" s="123"/>
      <c r="FM105" s="123"/>
      <c r="FN105" s="123"/>
      <c r="FO105" s="123"/>
      <c r="FP105" s="123"/>
      <c r="FQ105" s="123"/>
      <c r="FR105" s="123"/>
      <c r="FS105" s="123"/>
      <c r="FT105" s="123"/>
      <c r="FU105" s="123"/>
      <c r="FV105" s="123"/>
    </row>
    <row r="106" spans="86:178" ht="12.75"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3"/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3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3"/>
      <c r="FK106" s="123"/>
      <c r="FL106" s="123"/>
      <c r="FM106" s="123"/>
      <c r="FN106" s="123"/>
      <c r="FO106" s="123"/>
      <c r="FP106" s="123"/>
      <c r="FQ106" s="123"/>
      <c r="FR106" s="123"/>
      <c r="FS106" s="123"/>
      <c r="FT106" s="123"/>
      <c r="FU106" s="123"/>
      <c r="FV106" s="123"/>
    </row>
    <row r="107" spans="86:178" ht="12.75"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23"/>
      <c r="EF107" s="123"/>
      <c r="EG107" s="123"/>
      <c r="EH107" s="123"/>
      <c r="EI107" s="123"/>
      <c r="EJ107" s="123"/>
      <c r="EK107" s="123"/>
      <c r="EL107" s="123"/>
      <c r="EM107" s="123"/>
      <c r="EN107" s="123"/>
      <c r="EO107" s="123"/>
      <c r="EP107" s="123"/>
      <c r="EQ107" s="123"/>
      <c r="ER107" s="123"/>
      <c r="ES107" s="123"/>
      <c r="ET107" s="123"/>
      <c r="EU107" s="123"/>
      <c r="EV107" s="123"/>
      <c r="EW107" s="123"/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23"/>
      <c r="FH107" s="123"/>
      <c r="FI107" s="123"/>
      <c r="FJ107" s="123"/>
      <c r="FK107" s="123"/>
      <c r="FL107" s="123"/>
      <c r="FM107" s="123"/>
      <c r="FN107" s="123"/>
      <c r="FO107" s="123"/>
      <c r="FP107" s="123"/>
      <c r="FQ107" s="123"/>
      <c r="FR107" s="123"/>
      <c r="FS107" s="123"/>
      <c r="FT107" s="123"/>
      <c r="FU107" s="123"/>
      <c r="FV107" s="123"/>
    </row>
    <row r="108" spans="86:178" ht="12.75"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23"/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23"/>
      <c r="EU108" s="123"/>
      <c r="EV108" s="123"/>
      <c r="EW108" s="123"/>
      <c r="EX108" s="123"/>
      <c r="EY108" s="123"/>
      <c r="EZ108" s="123"/>
      <c r="FA108" s="123"/>
      <c r="FB108" s="123"/>
      <c r="FC108" s="123"/>
      <c r="FD108" s="123"/>
      <c r="FE108" s="123"/>
      <c r="FF108" s="123"/>
      <c r="FG108" s="123"/>
      <c r="FH108" s="123"/>
      <c r="FI108" s="123"/>
      <c r="FJ108" s="123"/>
      <c r="FK108" s="123"/>
      <c r="FL108" s="123"/>
      <c r="FM108" s="123"/>
      <c r="FN108" s="123"/>
      <c r="FO108" s="123"/>
      <c r="FP108" s="123"/>
      <c r="FQ108" s="123"/>
      <c r="FR108" s="123"/>
      <c r="FS108" s="123"/>
      <c r="FT108" s="123"/>
      <c r="FU108" s="123"/>
      <c r="FV108" s="123"/>
    </row>
    <row r="109" spans="86:178" ht="12.75"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  <c r="DW109" s="123"/>
      <c r="DX109" s="123"/>
      <c r="DY109" s="123"/>
      <c r="DZ109" s="123"/>
      <c r="EA109" s="123"/>
      <c r="EB109" s="123"/>
      <c r="EC109" s="123"/>
      <c r="ED109" s="123"/>
      <c r="EE109" s="123"/>
      <c r="EF109" s="123"/>
      <c r="EG109" s="123"/>
      <c r="EH109" s="123"/>
      <c r="EI109" s="123"/>
      <c r="EJ109" s="123"/>
      <c r="EK109" s="123"/>
      <c r="EL109" s="123"/>
      <c r="EM109" s="123"/>
      <c r="EN109" s="123"/>
      <c r="EO109" s="123"/>
      <c r="EP109" s="123"/>
      <c r="EQ109" s="123"/>
      <c r="ER109" s="123"/>
      <c r="ES109" s="123"/>
      <c r="ET109" s="123"/>
      <c r="EU109" s="123"/>
      <c r="EV109" s="123"/>
      <c r="EW109" s="123"/>
      <c r="EX109" s="123"/>
      <c r="EY109" s="123"/>
      <c r="EZ109" s="123"/>
      <c r="FA109" s="123"/>
      <c r="FB109" s="123"/>
      <c r="FC109" s="123"/>
      <c r="FD109" s="123"/>
      <c r="FE109" s="123"/>
      <c r="FF109" s="123"/>
      <c r="FG109" s="123"/>
      <c r="FH109" s="123"/>
      <c r="FI109" s="123"/>
      <c r="FJ109" s="123"/>
      <c r="FK109" s="123"/>
      <c r="FL109" s="123"/>
      <c r="FM109" s="123"/>
      <c r="FN109" s="123"/>
      <c r="FO109" s="123"/>
      <c r="FP109" s="123"/>
      <c r="FQ109" s="123"/>
      <c r="FR109" s="123"/>
      <c r="FS109" s="123"/>
      <c r="FT109" s="123"/>
      <c r="FU109" s="123"/>
      <c r="FV109" s="123"/>
    </row>
    <row r="110" spans="86:178" ht="12.75"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23"/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Q110" s="123"/>
      <c r="ER110" s="123"/>
      <c r="ES110" s="123"/>
      <c r="ET110" s="123"/>
      <c r="EU110" s="123"/>
      <c r="EV110" s="123"/>
      <c r="EW110" s="123"/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123"/>
      <c r="FH110" s="123"/>
      <c r="FI110" s="123"/>
      <c r="FJ110" s="123"/>
      <c r="FK110" s="123"/>
      <c r="FL110" s="123"/>
      <c r="FM110" s="123"/>
      <c r="FN110" s="123"/>
      <c r="FO110" s="123"/>
      <c r="FP110" s="123"/>
      <c r="FQ110" s="123"/>
      <c r="FR110" s="123"/>
      <c r="FS110" s="123"/>
      <c r="FT110" s="123"/>
      <c r="FU110" s="123"/>
      <c r="FV110" s="123"/>
    </row>
    <row r="111" spans="86:178" ht="12.75"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23"/>
      <c r="EF111" s="123"/>
      <c r="EG111" s="123"/>
      <c r="EH111" s="123"/>
      <c r="EI111" s="123"/>
      <c r="EJ111" s="123"/>
      <c r="EK111" s="123"/>
      <c r="EL111" s="123"/>
      <c r="EM111" s="123"/>
      <c r="EN111" s="123"/>
      <c r="EO111" s="123"/>
      <c r="EP111" s="123"/>
      <c r="EQ111" s="123"/>
      <c r="ER111" s="123"/>
      <c r="ES111" s="123"/>
      <c r="ET111" s="123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3"/>
      <c r="FF111" s="123"/>
      <c r="FG111" s="123"/>
      <c r="FH111" s="123"/>
      <c r="FI111" s="123"/>
      <c r="FJ111" s="123"/>
      <c r="FK111" s="123"/>
      <c r="FL111" s="123"/>
      <c r="FM111" s="123"/>
      <c r="FN111" s="123"/>
      <c r="FO111" s="123"/>
      <c r="FP111" s="123"/>
      <c r="FQ111" s="123"/>
      <c r="FR111" s="123"/>
      <c r="FS111" s="123"/>
      <c r="FT111" s="123"/>
      <c r="FU111" s="123"/>
      <c r="FV111" s="123"/>
    </row>
    <row r="112" spans="86:178" ht="12.75"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23"/>
      <c r="EF112" s="123"/>
      <c r="EG112" s="123"/>
      <c r="EH112" s="123"/>
      <c r="EI112" s="123"/>
      <c r="EJ112" s="123"/>
      <c r="EK112" s="123"/>
      <c r="EL112" s="123"/>
      <c r="EM112" s="123"/>
      <c r="EN112" s="123"/>
      <c r="EO112" s="123"/>
      <c r="EP112" s="123"/>
      <c r="EQ112" s="123"/>
      <c r="ER112" s="123"/>
      <c r="ES112" s="123"/>
      <c r="ET112" s="123"/>
      <c r="EU112" s="123"/>
      <c r="EV112" s="123"/>
      <c r="EW112" s="123"/>
      <c r="EX112" s="123"/>
      <c r="EY112" s="123"/>
      <c r="EZ112" s="123"/>
      <c r="FA112" s="123"/>
      <c r="FB112" s="123"/>
      <c r="FC112" s="123"/>
      <c r="FD112" s="123"/>
      <c r="FE112" s="123"/>
      <c r="FF112" s="123"/>
      <c r="FG112" s="123"/>
      <c r="FH112" s="123"/>
      <c r="FI112" s="123"/>
      <c r="FJ112" s="123"/>
      <c r="FK112" s="123"/>
      <c r="FL112" s="123"/>
      <c r="FM112" s="123"/>
      <c r="FN112" s="123"/>
      <c r="FO112" s="123"/>
      <c r="FP112" s="123"/>
      <c r="FQ112" s="123"/>
      <c r="FR112" s="123"/>
      <c r="FS112" s="123"/>
      <c r="FT112" s="123"/>
      <c r="FU112" s="123"/>
      <c r="FV112" s="123"/>
    </row>
    <row r="113" spans="86:178" ht="12.75"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23"/>
      <c r="EF113" s="123"/>
      <c r="EG113" s="123"/>
      <c r="EH113" s="123"/>
      <c r="EI113" s="123"/>
      <c r="EJ113" s="123"/>
      <c r="EK113" s="123"/>
      <c r="EL113" s="123"/>
      <c r="EM113" s="123"/>
      <c r="EN113" s="123"/>
      <c r="EO113" s="123"/>
      <c r="EP113" s="123"/>
      <c r="EQ113" s="123"/>
      <c r="ER113" s="123"/>
      <c r="ES113" s="123"/>
      <c r="ET113" s="123"/>
      <c r="EU113" s="123"/>
      <c r="EV113" s="123"/>
      <c r="EW113" s="123"/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23"/>
      <c r="FH113" s="123"/>
      <c r="FI113" s="123"/>
      <c r="FJ113" s="123"/>
      <c r="FK113" s="123"/>
      <c r="FL113" s="123"/>
      <c r="FM113" s="123"/>
      <c r="FN113" s="123"/>
      <c r="FO113" s="123"/>
      <c r="FP113" s="123"/>
      <c r="FQ113" s="123"/>
      <c r="FR113" s="123"/>
      <c r="FS113" s="123"/>
      <c r="FT113" s="123"/>
      <c r="FU113" s="123"/>
      <c r="FV113" s="123"/>
    </row>
    <row r="114" spans="86:178" ht="12.75"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3"/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123"/>
      <c r="FI114" s="123"/>
      <c r="FJ114" s="123"/>
      <c r="FK114" s="123"/>
      <c r="FL114" s="123"/>
      <c r="FM114" s="123"/>
      <c r="FN114" s="123"/>
      <c r="FO114" s="123"/>
      <c r="FP114" s="123"/>
      <c r="FQ114" s="123"/>
      <c r="FR114" s="123"/>
      <c r="FS114" s="123"/>
      <c r="FT114" s="123"/>
      <c r="FU114" s="123"/>
      <c r="FV114" s="123"/>
    </row>
    <row r="115" spans="86:178" ht="12.75"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3"/>
      <c r="CX115" s="123"/>
      <c r="CY115" s="123"/>
      <c r="CZ115" s="123"/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3"/>
      <c r="DL115" s="123"/>
      <c r="DM115" s="123"/>
      <c r="DN115" s="123"/>
      <c r="DO115" s="123"/>
      <c r="DP115" s="123"/>
      <c r="DQ115" s="123"/>
      <c r="DR115" s="123"/>
      <c r="DS115" s="123"/>
      <c r="DT115" s="123"/>
      <c r="DU115" s="123"/>
      <c r="DV115" s="123"/>
      <c r="DW115" s="123"/>
      <c r="DX115" s="123"/>
      <c r="DY115" s="123"/>
      <c r="DZ115" s="123"/>
      <c r="EA115" s="123"/>
      <c r="EB115" s="123"/>
      <c r="EC115" s="123"/>
      <c r="ED115" s="123"/>
      <c r="EE115" s="123"/>
      <c r="EF115" s="123"/>
      <c r="EG115" s="123"/>
      <c r="EH115" s="123"/>
      <c r="EI115" s="123"/>
      <c r="EJ115" s="123"/>
      <c r="EK115" s="123"/>
      <c r="EL115" s="123"/>
      <c r="EM115" s="123"/>
      <c r="EN115" s="123"/>
      <c r="EO115" s="123"/>
      <c r="EP115" s="123"/>
      <c r="EQ115" s="123"/>
      <c r="ER115" s="123"/>
      <c r="ES115" s="123"/>
      <c r="ET115" s="123"/>
      <c r="EU115" s="123"/>
      <c r="EV115" s="123"/>
      <c r="EW115" s="123"/>
      <c r="EX115" s="123"/>
      <c r="EY115" s="123"/>
      <c r="EZ115" s="123"/>
      <c r="FA115" s="123"/>
      <c r="FB115" s="123"/>
      <c r="FC115" s="123"/>
      <c r="FD115" s="123"/>
      <c r="FE115" s="123"/>
      <c r="FF115" s="123"/>
      <c r="FG115" s="123"/>
      <c r="FH115" s="123"/>
      <c r="FI115" s="123"/>
      <c r="FJ115" s="123"/>
      <c r="FK115" s="123"/>
      <c r="FL115" s="123"/>
      <c r="FM115" s="123"/>
      <c r="FN115" s="123"/>
      <c r="FO115" s="123"/>
      <c r="FP115" s="123"/>
      <c r="FQ115" s="123"/>
      <c r="FR115" s="123"/>
      <c r="FS115" s="123"/>
      <c r="FT115" s="123"/>
      <c r="FU115" s="123"/>
      <c r="FV115" s="123"/>
    </row>
    <row r="116" spans="86:178" ht="12.75"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23"/>
      <c r="EU116" s="123"/>
      <c r="EV116" s="123"/>
      <c r="EW116" s="123"/>
      <c r="EX116" s="123"/>
      <c r="EY116" s="123"/>
      <c r="EZ116" s="123"/>
      <c r="FA116" s="123"/>
      <c r="FB116" s="123"/>
      <c r="FC116" s="123"/>
      <c r="FD116" s="123"/>
      <c r="FE116" s="123"/>
      <c r="FF116" s="123"/>
      <c r="FG116" s="123"/>
      <c r="FH116" s="123"/>
      <c r="FI116" s="123"/>
      <c r="FJ116" s="123"/>
      <c r="FK116" s="123"/>
      <c r="FL116" s="123"/>
      <c r="FM116" s="123"/>
      <c r="FN116" s="123"/>
      <c r="FO116" s="123"/>
      <c r="FP116" s="123"/>
      <c r="FQ116" s="123"/>
      <c r="FR116" s="123"/>
      <c r="FS116" s="123"/>
      <c r="FT116" s="123"/>
      <c r="FU116" s="123"/>
      <c r="FV116" s="123"/>
    </row>
    <row r="117" spans="86:178" ht="12.75"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3"/>
      <c r="DN117" s="123"/>
      <c r="DO117" s="123"/>
      <c r="DP117" s="123"/>
      <c r="DQ117" s="123"/>
      <c r="DR117" s="123"/>
      <c r="DS117" s="123"/>
      <c r="DT117" s="123"/>
      <c r="DU117" s="123"/>
      <c r="DV117" s="123"/>
      <c r="DW117" s="123"/>
      <c r="DX117" s="123"/>
      <c r="DY117" s="123"/>
      <c r="DZ117" s="123"/>
      <c r="EA117" s="123"/>
      <c r="EB117" s="123"/>
      <c r="EC117" s="123"/>
      <c r="ED117" s="123"/>
      <c r="EE117" s="123"/>
      <c r="EF117" s="123"/>
      <c r="EG117" s="123"/>
      <c r="EH117" s="123"/>
      <c r="EI117" s="123"/>
      <c r="EJ117" s="123"/>
      <c r="EK117" s="123"/>
      <c r="EL117" s="123"/>
      <c r="EM117" s="123"/>
      <c r="EN117" s="123"/>
      <c r="EO117" s="123"/>
      <c r="EP117" s="123"/>
      <c r="EQ117" s="123"/>
      <c r="ER117" s="123"/>
      <c r="ES117" s="123"/>
      <c r="ET117" s="123"/>
      <c r="EU117" s="123"/>
      <c r="EV117" s="123"/>
      <c r="EW117" s="123"/>
      <c r="EX117" s="123"/>
      <c r="EY117" s="123"/>
      <c r="EZ117" s="123"/>
      <c r="FA117" s="123"/>
      <c r="FB117" s="123"/>
      <c r="FC117" s="123"/>
      <c r="FD117" s="123"/>
      <c r="FE117" s="123"/>
      <c r="FF117" s="123"/>
      <c r="FG117" s="123"/>
      <c r="FH117" s="123"/>
      <c r="FI117" s="123"/>
      <c r="FJ117" s="123"/>
      <c r="FK117" s="123"/>
      <c r="FL117" s="123"/>
      <c r="FM117" s="123"/>
      <c r="FN117" s="123"/>
      <c r="FO117" s="123"/>
      <c r="FP117" s="123"/>
      <c r="FQ117" s="123"/>
      <c r="FR117" s="123"/>
      <c r="FS117" s="123"/>
      <c r="FT117" s="123"/>
      <c r="FU117" s="123"/>
      <c r="FV117" s="123"/>
    </row>
    <row r="118" spans="86:178" ht="12.75"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  <c r="DV118" s="123"/>
      <c r="DW118" s="123"/>
      <c r="DX118" s="123"/>
      <c r="DY118" s="123"/>
      <c r="DZ118" s="123"/>
      <c r="EA118" s="123"/>
      <c r="EB118" s="123"/>
      <c r="EC118" s="123"/>
      <c r="ED118" s="123"/>
      <c r="EE118" s="123"/>
      <c r="EF118" s="123"/>
      <c r="EG118" s="123"/>
      <c r="EH118" s="123"/>
      <c r="EI118" s="123"/>
      <c r="EJ118" s="123"/>
      <c r="EK118" s="123"/>
      <c r="EL118" s="123"/>
      <c r="EM118" s="123"/>
      <c r="EN118" s="123"/>
      <c r="EO118" s="123"/>
      <c r="EP118" s="123"/>
      <c r="EQ118" s="123"/>
      <c r="ER118" s="123"/>
      <c r="ES118" s="123"/>
      <c r="ET118" s="123"/>
      <c r="EU118" s="123"/>
      <c r="EV118" s="123"/>
      <c r="EW118" s="123"/>
      <c r="EX118" s="123"/>
      <c r="EY118" s="123"/>
      <c r="EZ118" s="123"/>
      <c r="FA118" s="123"/>
      <c r="FB118" s="123"/>
      <c r="FC118" s="123"/>
      <c r="FD118" s="123"/>
      <c r="FE118" s="123"/>
      <c r="FF118" s="123"/>
      <c r="FG118" s="123"/>
      <c r="FH118" s="123"/>
      <c r="FI118" s="123"/>
      <c r="FJ118" s="123"/>
      <c r="FK118" s="123"/>
      <c r="FL118" s="123"/>
      <c r="FM118" s="123"/>
      <c r="FN118" s="123"/>
      <c r="FO118" s="123"/>
      <c r="FP118" s="123"/>
      <c r="FQ118" s="123"/>
      <c r="FR118" s="123"/>
      <c r="FS118" s="123"/>
      <c r="FT118" s="123"/>
      <c r="FU118" s="123"/>
      <c r="FV118" s="123"/>
    </row>
    <row r="119" spans="86:178" ht="12.75"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  <c r="DV119" s="123"/>
      <c r="DW119" s="123"/>
      <c r="DX119" s="123"/>
      <c r="DY119" s="123"/>
      <c r="DZ119" s="123"/>
      <c r="EA119" s="123"/>
      <c r="EB119" s="123"/>
      <c r="EC119" s="123"/>
      <c r="ED119" s="123"/>
      <c r="EE119" s="123"/>
      <c r="EF119" s="123"/>
      <c r="EG119" s="123"/>
      <c r="EH119" s="123"/>
      <c r="EI119" s="123"/>
      <c r="EJ119" s="123"/>
      <c r="EK119" s="123"/>
      <c r="EL119" s="123"/>
      <c r="EM119" s="123"/>
      <c r="EN119" s="123"/>
      <c r="EO119" s="123"/>
      <c r="EP119" s="123"/>
      <c r="EQ119" s="123"/>
      <c r="ER119" s="123"/>
      <c r="ES119" s="123"/>
      <c r="ET119" s="123"/>
      <c r="EU119" s="123"/>
      <c r="EV119" s="123"/>
      <c r="EW119" s="123"/>
      <c r="EX119" s="123"/>
      <c r="EY119" s="123"/>
      <c r="EZ119" s="123"/>
      <c r="FA119" s="123"/>
      <c r="FB119" s="123"/>
      <c r="FC119" s="123"/>
      <c r="FD119" s="123"/>
      <c r="FE119" s="123"/>
      <c r="FF119" s="123"/>
      <c r="FG119" s="123"/>
      <c r="FH119" s="123"/>
      <c r="FI119" s="123"/>
      <c r="FJ119" s="123"/>
      <c r="FK119" s="123"/>
      <c r="FL119" s="123"/>
      <c r="FM119" s="123"/>
      <c r="FN119" s="123"/>
      <c r="FO119" s="123"/>
      <c r="FP119" s="123"/>
      <c r="FQ119" s="123"/>
      <c r="FR119" s="123"/>
      <c r="FS119" s="123"/>
      <c r="FT119" s="123"/>
      <c r="FU119" s="123"/>
      <c r="FV119" s="123"/>
    </row>
    <row r="120" spans="86:178" ht="12.75"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23"/>
      <c r="EF120" s="123"/>
      <c r="EG120" s="123"/>
      <c r="EH120" s="123"/>
      <c r="EI120" s="123"/>
      <c r="EJ120" s="123"/>
      <c r="EK120" s="123"/>
      <c r="EL120" s="123"/>
      <c r="EM120" s="123"/>
      <c r="EN120" s="123"/>
      <c r="EO120" s="123"/>
      <c r="EP120" s="123"/>
      <c r="EQ120" s="123"/>
      <c r="ER120" s="123"/>
      <c r="ES120" s="123"/>
      <c r="ET120" s="123"/>
      <c r="EU120" s="123"/>
      <c r="EV120" s="123"/>
      <c r="EW120" s="123"/>
      <c r="EX120" s="123"/>
      <c r="EY120" s="123"/>
      <c r="EZ120" s="123"/>
      <c r="FA120" s="123"/>
      <c r="FB120" s="123"/>
      <c r="FC120" s="123"/>
      <c r="FD120" s="123"/>
      <c r="FE120" s="123"/>
      <c r="FF120" s="123"/>
      <c r="FG120" s="123"/>
      <c r="FH120" s="123"/>
      <c r="FI120" s="123"/>
      <c r="FJ120" s="123"/>
      <c r="FK120" s="123"/>
      <c r="FL120" s="123"/>
      <c r="FM120" s="123"/>
      <c r="FN120" s="123"/>
      <c r="FO120" s="123"/>
      <c r="FP120" s="123"/>
      <c r="FQ120" s="123"/>
      <c r="FR120" s="123"/>
      <c r="FS120" s="123"/>
      <c r="FT120" s="123"/>
      <c r="FU120" s="123"/>
      <c r="FV120" s="123"/>
    </row>
    <row r="121" spans="86:178" ht="12.75"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23"/>
      <c r="EF121" s="123"/>
      <c r="EG121" s="123"/>
      <c r="EH121" s="123"/>
      <c r="EI121" s="123"/>
      <c r="EJ121" s="123"/>
      <c r="EK121" s="123"/>
      <c r="EL121" s="123"/>
      <c r="EM121" s="123"/>
      <c r="EN121" s="123"/>
      <c r="EO121" s="123"/>
      <c r="EP121" s="123"/>
      <c r="EQ121" s="123"/>
      <c r="ER121" s="123"/>
      <c r="ES121" s="123"/>
      <c r="ET121" s="123"/>
      <c r="EU121" s="123"/>
      <c r="EV121" s="123"/>
      <c r="EW121" s="123"/>
      <c r="EX121" s="123"/>
      <c r="EY121" s="123"/>
      <c r="EZ121" s="123"/>
      <c r="FA121" s="123"/>
      <c r="FB121" s="123"/>
      <c r="FC121" s="123"/>
      <c r="FD121" s="123"/>
      <c r="FE121" s="123"/>
      <c r="FF121" s="123"/>
      <c r="FG121" s="123"/>
      <c r="FH121" s="123"/>
      <c r="FI121" s="123"/>
      <c r="FJ121" s="123"/>
      <c r="FK121" s="123"/>
      <c r="FL121" s="123"/>
      <c r="FM121" s="123"/>
      <c r="FN121" s="123"/>
      <c r="FO121" s="123"/>
      <c r="FP121" s="123"/>
      <c r="FQ121" s="123"/>
      <c r="FR121" s="123"/>
      <c r="FS121" s="123"/>
      <c r="FT121" s="123"/>
      <c r="FU121" s="123"/>
      <c r="FV121" s="123"/>
    </row>
    <row r="122" spans="86:178" ht="12.75"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3"/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23"/>
      <c r="EF122" s="123"/>
      <c r="EG122" s="123"/>
      <c r="EH122" s="123"/>
      <c r="EI122" s="123"/>
      <c r="EJ122" s="123"/>
      <c r="EK122" s="123"/>
      <c r="EL122" s="123"/>
      <c r="EM122" s="123"/>
      <c r="EN122" s="123"/>
      <c r="EO122" s="123"/>
      <c r="EP122" s="123"/>
      <c r="EQ122" s="123"/>
      <c r="ER122" s="123"/>
      <c r="ES122" s="123"/>
      <c r="ET122" s="123"/>
      <c r="EU122" s="123"/>
      <c r="EV122" s="123"/>
      <c r="EW122" s="123"/>
      <c r="EX122" s="123"/>
      <c r="EY122" s="123"/>
      <c r="EZ122" s="123"/>
      <c r="FA122" s="123"/>
      <c r="FB122" s="123"/>
      <c r="FC122" s="123"/>
      <c r="FD122" s="123"/>
      <c r="FE122" s="123"/>
      <c r="FF122" s="123"/>
      <c r="FG122" s="123"/>
      <c r="FH122" s="123"/>
      <c r="FI122" s="123"/>
      <c r="FJ122" s="123"/>
      <c r="FK122" s="123"/>
      <c r="FL122" s="123"/>
      <c r="FM122" s="123"/>
      <c r="FN122" s="123"/>
      <c r="FO122" s="123"/>
      <c r="FP122" s="123"/>
      <c r="FQ122" s="123"/>
      <c r="FR122" s="123"/>
      <c r="FS122" s="123"/>
      <c r="FT122" s="123"/>
      <c r="FU122" s="123"/>
      <c r="FV122" s="123"/>
    </row>
    <row r="123" spans="86:178" ht="12.75"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23"/>
      <c r="EF123" s="123"/>
      <c r="EG123" s="123"/>
      <c r="EH123" s="123"/>
      <c r="EI123" s="123"/>
      <c r="EJ123" s="123"/>
      <c r="EK123" s="123"/>
      <c r="EL123" s="123"/>
      <c r="EM123" s="123"/>
      <c r="EN123" s="123"/>
      <c r="EO123" s="123"/>
      <c r="EP123" s="123"/>
      <c r="EQ123" s="123"/>
      <c r="ER123" s="123"/>
      <c r="ES123" s="123"/>
      <c r="ET123" s="123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23"/>
      <c r="FH123" s="123"/>
      <c r="FI123" s="123"/>
      <c r="FJ123" s="123"/>
      <c r="FK123" s="123"/>
      <c r="FL123" s="123"/>
      <c r="FM123" s="123"/>
      <c r="FN123" s="123"/>
      <c r="FO123" s="123"/>
      <c r="FP123" s="123"/>
      <c r="FQ123" s="123"/>
      <c r="FR123" s="123"/>
      <c r="FS123" s="123"/>
      <c r="FT123" s="123"/>
      <c r="FU123" s="123"/>
      <c r="FV123" s="123"/>
    </row>
    <row r="124" spans="86:178" ht="12.75"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  <c r="DW124" s="123"/>
      <c r="DX124" s="123"/>
      <c r="DY124" s="123"/>
      <c r="DZ124" s="123"/>
      <c r="EA124" s="123"/>
      <c r="EB124" s="123"/>
      <c r="EC124" s="123"/>
      <c r="ED124" s="123"/>
      <c r="EE124" s="123"/>
      <c r="EF124" s="123"/>
      <c r="EG124" s="123"/>
      <c r="EH124" s="123"/>
      <c r="EI124" s="123"/>
      <c r="EJ124" s="123"/>
      <c r="EK124" s="123"/>
      <c r="EL124" s="123"/>
      <c r="EM124" s="123"/>
      <c r="EN124" s="123"/>
      <c r="EO124" s="123"/>
      <c r="EP124" s="123"/>
      <c r="EQ124" s="123"/>
      <c r="ER124" s="123"/>
      <c r="ES124" s="123"/>
      <c r="ET124" s="123"/>
      <c r="EU124" s="123"/>
      <c r="EV124" s="123"/>
      <c r="EW124" s="123"/>
      <c r="EX124" s="123"/>
      <c r="EY124" s="123"/>
      <c r="EZ124" s="123"/>
      <c r="FA124" s="123"/>
      <c r="FB124" s="123"/>
      <c r="FC124" s="123"/>
      <c r="FD124" s="123"/>
      <c r="FE124" s="123"/>
      <c r="FF124" s="123"/>
      <c r="FG124" s="123"/>
      <c r="FH124" s="123"/>
      <c r="FI124" s="123"/>
      <c r="FJ124" s="123"/>
      <c r="FK124" s="123"/>
      <c r="FL124" s="123"/>
      <c r="FM124" s="123"/>
      <c r="FN124" s="123"/>
      <c r="FO124" s="123"/>
      <c r="FP124" s="123"/>
      <c r="FQ124" s="123"/>
      <c r="FR124" s="123"/>
      <c r="FS124" s="123"/>
      <c r="FT124" s="123"/>
      <c r="FU124" s="123"/>
      <c r="FV124" s="123"/>
    </row>
    <row r="125" spans="86:178" ht="12.75"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3"/>
      <c r="DT125" s="123"/>
      <c r="DU125" s="123"/>
      <c r="DV125" s="123"/>
      <c r="DW125" s="123"/>
      <c r="DX125" s="123"/>
      <c r="DY125" s="123"/>
      <c r="DZ125" s="123"/>
      <c r="EA125" s="123"/>
      <c r="EB125" s="123"/>
      <c r="EC125" s="123"/>
      <c r="ED125" s="123"/>
      <c r="EE125" s="123"/>
      <c r="EF125" s="123"/>
      <c r="EG125" s="123"/>
      <c r="EH125" s="123"/>
      <c r="EI125" s="123"/>
      <c r="EJ125" s="123"/>
      <c r="EK125" s="123"/>
      <c r="EL125" s="123"/>
      <c r="EM125" s="123"/>
      <c r="EN125" s="123"/>
      <c r="EO125" s="123"/>
      <c r="EP125" s="123"/>
      <c r="EQ125" s="123"/>
      <c r="ER125" s="123"/>
      <c r="ES125" s="123"/>
      <c r="ET125" s="123"/>
      <c r="EU125" s="123"/>
      <c r="EV125" s="123"/>
      <c r="EW125" s="123"/>
      <c r="EX125" s="123"/>
      <c r="EY125" s="123"/>
      <c r="EZ125" s="123"/>
      <c r="FA125" s="123"/>
      <c r="FB125" s="123"/>
      <c r="FC125" s="123"/>
      <c r="FD125" s="123"/>
      <c r="FE125" s="123"/>
      <c r="FF125" s="123"/>
      <c r="FG125" s="123"/>
      <c r="FH125" s="123"/>
      <c r="FI125" s="123"/>
      <c r="FJ125" s="123"/>
      <c r="FK125" s="123"/>
      <c r="FL125" s="123"/>
      <c r="FM125" s="123"/>
      <c r="FN125" s="123"/>
      <c r="FO125" s="123"/>
      <c r="FP125" s="123"/>
      <c r="FQ125" s="123"/>
      <c r="FR125" s="123"/>
      <c r="FS125" s="123"/>
      <c r="FT125" s="123"/>
      <c r="FU125" s="123"/>
      <c r="FV125" s="123"/>
    </row>
    <row r="126" spans="86:178" ht="12.75"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23"/>
      <c r="EF126" s="123"/>
      <c r="EG126" s="123"/>
      <c r="EH126" s="123"/>
      <c r="EI126" s="123"/>
      <c r="EJ126" s="123"/>
      <c r="EK126" s="123"/>
      <c r="EL126" s="123"/>
      <c r="EM126" s="123"/>
      <c r="EN126" s="123"/>
      <c r="EO126" s="123"/>
      <c r="EP126" s="123"/>
      <c r="EQ126" s="123"/>
      <c r="ER126" s="123"/>
      <c r="ES126" s="123"/>
      <c r="ET126" s="123"/>
      <c r="EU126" s="123"/>
      <c r="EV126" s="123"/>
      <c r="EW126" s="123"/>
      <c r="EX126" s="123"/>
      <c r="EY126" s="123"/>
      <c r="EZ126" s="123"/>
      <c r="FA126" s="123"/>
      <c r="FB126" s="123"/>
      <c r="FC126" s="123"/>
      <c r="FD126" s="123"/>
      <c r="FE126" s="123"/>
      <c r="FF126" s="123"/>
      <c r="FG126" s="123"/>
      <c r="FH126" s="123"/>
      <c r="FI126" s="123"/>
      <c r="FJ126" s="123"/>
      <c r="FK126" s="123"/>
      <c r="FL126" s="123"/>
      <c r="FM126" s="123"/>
      <c r="FN126" s="123"/>
      <c r="FO126" s="123"/>
      <c r="FP126" s="123"/>
      <c r="FQ126" s="123"/>
      <c r="FR126" s="123"/>
      <c r="FS126" s="123"/>
      <c r="FT126" s="123"/>
      <c r="FU126" s="123"/>
      <c r="FV126" s="123"/>
    </row>
    <row r="127" spans="86:178" ht="12.75"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3"/>
      <c r="DU127" s="123"/>
      <c r="DV127" s="123"/>
      <c r="DW127" s="123"/>
      <c r="DX127" s="123"/>
      <c r="DY127" s="123"/>
      <c r="DZ127" s="123"/>
      <c r="EA127" s="123"/>
      <c r="EB127" s="123"/>
      <c r="EC127" s="123"/>
      <c r="ED127" s="123"/>
      <c r="EE127" s="123"/>
      <c r="EF127" s="123"/>
      <c r="EG127" s="123"/>
      <c r="EH127" s="123"/>
      <c r="EI127" s="123"/>
      <c r="EJ127" s="123"/>
      <c r="EK127" s="123"/>
      <c r="EL127" s="123"/>
      <c r="EM127" s="123"/>
      <c r="EN127" s="123"/>
      <c r="EO127" s="123"/>
      <c r="EP127" s="123"/>
      <c r="EQ127" s="123"/>
      <c r="ER127" s="123"/>
      <c r="ES127" s="123"/>
      <c r="ET127" s="123"/>
      <c r="EU127" s="123"/>
      <c r="EV127" s="123"/>
      <c r="EW127" s="123"/>
      <c r="EX127" s="123"/>
      <c r="EY127" s="123"/>
      <c r="EZ127" s="123"/>
      <c r="FA127" s="123"/>
      <c r="FB127" s="123"/>
      <c r="FC127" s="123"/>
      <c r="FD127" s="123"/>
      <c r="FE127" s="123"/>
      <c r="FF127" s="123"/>
      <c r="FG127" s="123"/>
      <c r="FH127" s="123"/>
      <c r="FI127" s="123"/>
      <c r="FJ127" s="123"/>
      <c r="FK127" s="123"/>
      <c r="FL127" s="123"/>
      <c r="FM127" s="123"/>
      <c r="FN127" s="123"/>
      <c r="FO127" s="123"/>
      <c r="FP127" s="123"/>
      <c r="FQ127" s="123"/>
      <c r="FR127" s="123"/>
      <c r="FS127" s="123"/>
      <c r="FT127" s="123"/>
      <c r="FU127" s="123"/>
      <c r="FV127" s="123"/>
    </row>
    <row r="128" spans="86:178" ht="12.75"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  <c r="CW128" s="123"/>
      <c r="CX128" s="123"/>
      <c r="CY128" s="123"/>
      <c r="CZ128" s="123"/>
      <c r="DA128" s="123"/>
      <c r="DB128" s="123"/>
      <c r="DC128" s="123"/>
      <c r="DD128" s="123"/>
      <c r="DE128" s="123"/>
      <c r="DF128" s="123"/>
      <c r="DG128" s="123"/>
      <c r="DH128" s="123"/>
      <c r="DI128" s="123"/>
      <c r="DJ128" s="123"/>
      <c r="DK128" s="123"/>
      <c r="DL128" s="123"/>
      <c r="DM128" s="123"/>
      <c r="DN128" s="123"/>
      <c r="DO128" s="123"/>
      <c r="DP128" s="123"/>
      <c r="DQ128" s="123"/>
      <c r="DR128" s="123"/>
      <c r="DS128" s="123"/>
      <c r="DT128" s="123"/>
      <c r="DU128" s="123"/>
      <c r="DV128" s="123"/>
      <c r="DW128" s="123"/>
      <c r="DX128" s="123"/>
      <c r="DY128" s="123"/>
      <c r="DZ128" s="123"/>
      <c r="EA128" s="123"/>
      <c r="EB128" s="123"/>
      <c r="EC128" s="123"/>
      <c r="ED128" s="123"/>
      <c r="EE128" s="123"/>
      <c r="EF128" s="123"/>
      <c r="EG128" s="123"/>
      <c r="EH128" s="123"/>
      <c r="EI128" s="123"/>
      <c r="EJ128" s="123"/>
      <c r="EK128" s="123"/>
      <c r="EL128" s="123"/>
      <c r="EM128" s="123"/>
      <c r="EN128" s="123"/>
      <c r="EO128" s="123"/>
      <c r="EP128" s="123"/>
      <c r="EQ128" s="123"/>
      <c r="ER128" s="123"/>
      <c r="ES128" s="123"/>
      <c r="ET128" s="123"/>
      <c r="EU128" s="123"/>
      <c r="EV128" s="123"/>
      <c r="EW128" s="123"/>
      <c r="EX128" s="123"/>
      <c r="EY128" s="123"/>
      <c r="EZ128" s="123"/>
      <c r="FA128" s="123"/>
      <c r="FB128" s="123"/>
      <c r="FC128" s="123"/>
      <c r="FD128" s="123"/>
      <c r="FE128" s="123"/>
      <c r="FF128" s="123"/>
      <c r="FG128" s="123"/>
      <c r="FH128" s="123"/>
      <c r="FI128" s="123"/>
      <c r="FJ128" s="123"/>
      <c r="FK128" s="123"/>
      <c r="FL128" s="123"/>
      <c r="FM128" s="123"/>
      <c r="FN128" s="123"/>
      <c r="FO128" s="123"/>
      <c r="FP128" s="123"/>
      <c r="FQ128" s="123"/>
      <c r="FR128" s="123"/>
      <c r="FS128" s="123"/>
      <c r="FT128" s="123"/>
      <c r="FU128" s="123"/>
      <c r="FV128" s="123"/>
    </row>
    <row r="129" spans="86:178" ht="12.75"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23"/>
      <c r="EF129" s="123"/>
      <c r="EG129" s="123"/>
      <c r="EH129" s="123"/>
      <c r="EI129" s="123"/>
      <c r="EJ129" s="123"/>
      <c r="EK129" s="123"/>
      <c r="EL129" s="123"/>
      <c r="EM129" s="123"/>
      <c r="EN129" s="123"/>
      <c r="EO129" s="123"/>
      <c r="EP129" s="123"/>
      <c r="EQ129" s="123"/>
      <c r="ER129" s="123"/>
      <c r="ES129" s="123"/>
      <c r="ET129" s="123"/>
      <c r="EU129" s="123"/>
      <c r="EV129" s="123"/>
      <c r="EW129" s="123"/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23"/>
      <c r="FH129" s="123"/>
      <c r="FI129" s="123"/>
      <c r="FJ129" s="123"/>
      <c r="FK129" s="123"/>
      <c r="FL129" s="123"/>
      <c r="FM129" s="123"/>
      <c r="FN129" s="123"/>
      <c r="FO129" s="123"/>
      <c r="FP129" s="123"/>
      <c r="FQ129" s="123"/>
      <c r="FR129" s="123"/>
      <c r="FS129" s="123"/>
      <c r="FT129" s="123"/>
      <c r="FU129" s="123"/>
      <c r="FV129" s="123"/>
    </row>
    <row r="130" spans="86:178" ht="12.75"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3"/>
      <c r="CU130" s="123"/>
      <c r="CV130" s="123"/>
      <c r="CW130" s="123"/>
      <c r="CX130" s="123"/>
      <c r="CY130" s="123"/>
      <c r="CZ130" s="123"/>
      <c r="DA130" s="123"/>
      <c r="DB130" s="123"/>
      <c r="DC130" s="123"/>
      <c r="DD130" s="123"/>
      <c r="DE130" s="123"/>
      <c r="DF130" s="123"/>
      <c r="DG130" s="123"/>
      <c r="DH130" s="123"/>
      <c r="DI130" s="123"/>
      <c r="DJ130" s="123"/>
      <c r="DK130" s="123"/>
      <c r="DL130" s="123"/>
      <c r="DM130" s="123"/>
      <c r="DN130" s="123"/>
      <c r="DO130" s="123"/>
      <c r="DP130" s="123"/>
      <c r="DQ130" s="123"/>
      <c r="DR130" s="123"/>
      <c r="DS130" s="123"/>
      <c r="DT130" s="123"/>
      <c r="DU130" s="123"/>
      <c r="DV130" s="123"/>
      <c r="DW130" s="123"/>
      <c r="DX130" s="123"/>
      <c r="DY130" s="123"/>
      <c r="DZ130" s="123"/>
      <c r="EA130" s="123"/>
      <c r="EB130" s="123"/>
      <c r="EC130" s="123"/>
      <c r="ED130" s="123"/>
      <c r="EE130" s="123"/>
      <c r="EF130" s="123"/>
      <c r="EG130" s="123"/>
      <c r="EH130" s="123"/>
      <c r="EI130" s="123"/>
      <c r="EJ130" s="123"/>
      <c r="EK130" s="123"/>
      <c r="EL130" s="123"/>
      <c r="EM130" s="123"/>
      <c r="EN130" s="123"/>
      <c r="EO130" s="123"/>
      <c r="EP130" s="123"/>
      <c r="EQ130" s="123"/>
      <c r="ER130" s="123"/>
      <c r="ES130" s="123"/>
      <c r="ET130" s="123"/>
      <c r="EU130" s="123"/>
      <c r="EV130" s="123"/>
      <c r="EW130" s="123"/>
      <c r="EX130" s="123"/>
      <c r="EY130" s="123"/>
      <c r="EZ130" s="123"/>
      <c r="FA130" s="123"/>
      <c r="FB130" s="123"/>
      <c r="FC130" s="123"/>
      <c r="FD130" s="123"/>
      <c r="FE130" s="123"/>
      <c r="FF130" s="123"/>
      <c r="FG130" s="123"/>
      <c r="FH130" s="123"/>
      <c r="FI130" s="123"/>
      <c r="FJ130" s="123"/>
      <c r="FK130" s="123"/>
      <c r="FL130" s="123"/>
      <c r="FM130" s="123"/>
      <c r="FN130" s="123"/>
      <c r="FO130" s="123"/>
      <c r="FP130" s="123"/>
      <c r="FQ130" s="123"/>
      <c r="FR130" s="123"/>
      <c r="FS130" s="123"/>
      <c r="FT130" s="123"/>
      <c r="FU130" s="123"/>
      <c r="FV130" s="123"/>
    </row>
    <row r="131" spans="86:178" ht="12.75"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3"/>
      <c r="EC131" s="123"/>
      <c r="ED131" s="123"/>
      <c r="EE131" s="123"/>
      <c r="EF131" s="123"/>
      <c r="EG131" s="123"/>
      <c r="EH131" s="123"/>
      <c r="EI131" s="123"/>
      <c r="EJ131" s="123"/>
      <c r="EK131" s="123"/>
      <c r="EL131" s="123"/>
      <c r="EM131" s="123"/>
      <c r="EN131" s="123"/>
      <c r="EO131" s="123"/>
      <c r="EP131" s="123"/>
      <c r="EQ131" s="123"/>
      <c r="ER131" s="123"/>
      <c r="ES131" s="123"/>
      <c r="ET131" s="123"/>
      <c r="EU131" s="123"/>
      <c r="EV131" s="123"/>
      <c r="EW131" s="123"/>
      <c r="EX131" s="123"/>
      <c r="EY131" s="123"/>
      <c r="EZ131" s="123"/>
      <c r="FA131" s="123"/>
      <c r="FB131" s="123"/>
      <c r="FC131" s="123"/>
      <c r="FD131" s="123"/>
      <c r="FE131" s="123"/>
      <c r="FF131" s="123"/>
      <c r="FG131" s="123"/>
      <c r="FH131" s="123"/>
      <c r="FI131" s="123"/>
      <c r="FJ131" s="123"/>
      <c r="FK131" s="123"/>
      <c r="FL131" s="123"/>
      <c r="FM131" s="123"/>
      <c r="FN131" s="123"/>
      <c r="FO131" s="123"/>
      <c r="FP131" s="123"/>
      <c r="FQ131" s="123"/>
      <c r="FR131" s="123"/>
      <c r="FS131" s="123"/>
      <c r="FT131" s="123"/>
      <c r="FU131" s="123"/>
      <c r="FV131" s="123"/>
    </row>
    <row r="132" spans="86:178" ht="12.75"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3"/>
      <c r="EC132" s="123"/>
      <c r="ED132" s="123"/>
      <c r="EE132" s="123"/>
      <c r="EF132" s="123"/>
      <c r="EG132" s="123"/>
      <c r="EH132" s="123"/>
      <c r="EI132" s="123"/>
      <c r="EJ132" s="123"/>
      <c r="EK132" s="123"/>
      <c r="EL132" s="123"/>
      <c r="EM132" s="123"/>
      <c r="EN132" s="123"/>
      <c r="EO132" s="123"/>
      <c r="EP132" s="123"/>
      <c r="EQ132" s="123"/>
      <c r="ER132" s="123"/>
      <c r="ES132" s="123"/>
      <c r="ET132" s="123"/>
      <c r="EU132" s="123"/>
      <c r="EV132" s="123"/>
      <c r="EW132" s="123"/>
      <c r="EX132" s="123"/>
      <c r="EY132" s="123"/>
      <c r="EZ132" s="123"/>
      <c r="FA132" s="123"/>
      <c r="FB132" s="123"/>
      <c r="FC132" s="123"/>
      <c r="FD132" s="123"/>
      <c r="FE132" s="123"/>
      <c r="FF132" s="123"/>
      <c r="FG132" s="123"/>
      <c r="FH132" s="123"/>
      <c r="FI132" s="123"/>
      <c r="FJ132" s="123"/>
      <c r="FK132" s="123"/>
      <c r="FL132" s="123"/>
      <c r="FM132" s="123"/>
      <c r="FN132" s="123"/>
      <c r="FO132" s="123"/>
      <c r="FP132" s="123"/>
      <c r="FQ132" s="123"/>
      <c r="FR132" s="123"/>
      <c r="FS132" s="123"/>
      <c r="FT132" s="123"/>
      <c r="FU132" s="123"/>
      <c r="FV132" s="123"/>
    </row>
    <row r="133" spans="86:178" ht="12.75"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/>
      <c r="DC133" s="123"/>
      <c r="DD133" s="123"/>
      <c r="DE133" s="123"/>
      <c r="DF133" s="123"/>
      <c r="DG133" s="123"/>
      <c r="DH133" s="123"/>
      <c r="DI133" s="123"/>
      <c r="DJ133" s="123"/>
      <c r="DK133" s="123"/>
      <c r="DL133" s="123"/>
      <c r="DM133" s="123"/>
      <c r="DN133" s="123"/>
      <c r="DO133" s="123"/>
      <c r="DP133" s="123"/>
      <c r="DQ133" s="123"/>
      <c r="DR133" s="123"/>
      <c r="DS133" s="123"/>
      <c r="DT133" s="123"/>
      <c r="DU133" s="123"/>
      <c r="DV133" s="123"/>
      <c r="DW133" s="123"/>
      <c r="DX133" s="123"/>
      <c r="DY133" s="123"/>
      <c r="DZ133" s="123"/>
      <c r="EA133" s="123"/>
      <c r="EB133" s="123"/>
      <c r="EC133" s="123"/>
      <c r="ED133" s="123"/>
      <c r="EE133" s="123"/>
      <c r="EF133" s="123"/>
      <c r="EG133" s="123"/>
      <c r="EH133" s="123"/>
      <c r="EI133" s="123"/>
      <c r="EJ133" s="123"/>
      <c r="EK133" s="123"/>
      <c r="EL133" s="123"/>
      <c r="EM133" s="123"/>
      <c r="EN133" s="123"/>
      <c r="EO133" s="123"/>
      <c r="EP133" s="123"/>
      <c r="EQ133" s="123"/>
      <c r="ER133" s="123"/>
      <c r="ES133" s="123"/>
      <c r="ET133" s="123"/>
      <c r="EU133" s="123"/>
      <c r="EV133" s="123"/>
      <c r="EW133" s="123"/>
      <c r="EX133" s="123"/>
      <c r="EY133" s="123"/>
      <c r="EZ133" s="123"/>
      <c r="FA133" s="123"/>
      <c r="FB133" s="123"/>
      <c r="FC133" s="123"/>
      <c r="FD133" s="123"/>
      <c r="FE133" s="123"/>
      <c r="FF133" s="123"/>
      <c r="FG133" s="123"/>
      <c r="FH133" s="123"/>
      <c r="FI133" s="123"/>
      <c r="FJ133" s="123"/>
      <c r="FK133" s="123"/>
      <c r="FL133" s="123"/>
      <c r="FM133" s="123"/>
      <c r="FN133" s="123"/>
      <c r="FO133" s="123"/>
      <c r="FP133" s="123"/>
      <c r="FQ133" s="123"/>
      <c r="FR133" s="123"/>
      <c r="FS133" s="123"/>
      <c r="FT133" s="123"/>
      <c r="FU133" s="123"/>
      <c r="FV133" s="123"/>
    </row>
    <row r="134" spans="86:178" ht="12.75"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23"/>
      <c r="EF134" s="123"/>
      <c r="EG134" s="123"/>
      <c r="EH134" s="123"/>
      <c r="EI134" s="123"/>
      <c r="EJ134" s="123"/>
      <c r="EK134" s="123"/>
      <c r="EL134" s="123"/>
      <c r="EM134" s="123"/>
      <c r="EN134" s="123"/>
      <c r="EO134" s="123"/>
      <c r="EP134" s="123"/>
      <c r="EQ134" s="123"/>
      <c r="ER134" s="123"/>
      <c r="ES134" s="123"/>
      <c r="ET134" s="123"/>
      <c r="EU134" s="123"/>
      <c r="EV134" s="123"/>
      <c r="EW134" s="123"/>
      <c r="EX134" s="123"/>
      <c r="EY134" s="123"/>
      <c r="EZ134" s="123"/>
      <c r="FA134" s="123"/>
      <c r="FB134" s="123"/>
      <c r="FC134" s="123"/>
      <c r="FD134" s="123"/>
      <c r="FE134" s="123"/>
      <c r="FF134" s="123"/>
      <c r="FG134" s="123"/>
      <c r="FH134" s="123"/>
      <c r="FI134" s="123"/>
      <c r="FJ134" s="123"/>
      <c r="FK134" s="123"/>
      <c r="FL134" s="123"/>
      <c r="FM134" s="123"/>
      <c r="FN134" s="123"/>
      <c r="FO134" s="123"/>
      <c r="FP134" s="123"/>
      <c r="FQ134" s="123"/>
      <c r="FR134" s="123"/>
      <c r="FS134" s="123"/>
      <c r="FT134" s="123"/>
      <c r="FU134" s="123"/>
      <c r="FV134" s="123"/>
    </row>
    <row r="135" spans="86:178" ht="12.75"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  <c r="DW135" s="123"/>
      <c r="DX135" s="123"/>
      <c r="DY135" s="123"/>
      <c r="DZ135" s="123"/>
      <c r="EA135" s="123"/>
      <c r="EB135" s="123"/>
      <c r="EC135" s="123"/>
      <c r="ED135" s="123"/>
      <c r="EE135" s="123"/>
      <c r="EF135" s="123"/>
      <c r="EG135" s="123"/>
      <c r="EH135" s="123"/>
      <c r="EI135" s="123"/>
      <c r="EJ135" s="123"/>
      <c r="EK135" s="123"/>
      <c r="EL135" s="123"/>
      <c r="EM135" s="123"/>
      <c r="EN135" s="123"/>
      <c r="EO135" s="123"/>
      <c r="EP135" s="123"/>
      <c r="EQ135" s="123"/>
      <c r="ER135" s="123"/>
      <c r="ES135" s="123"/>
      <c r="ET135" s="123"/>
      <c r="EU135" s="123"/>
      <c r="EV135" s="123"/>
      <c r="EW135" s="123"/>
      <c r="EX135" s="123"/>
      <c r="EY135" s="123"/>
      <c r="EZ135" s="123"/>
      <c r="FA135" s="123"/>
      <c r="FB135" s="123"/>
      <c r="FC135" s="123"/>
      <c r="FD135" s="123"/>
      <c r="FE135" s="123"/>
      <c r="FF135" s="123"/>
      <c r="FG135" s="123"/>
      <c r="FH135" s="123"/>
      <c r="FI135" s="123"/>
      <c r="FJ135" s="123"/>
      <c r="FK135" s="123"/>
      <c r="FL135" s="123"/>
      <c r="FM135" s="123"/>
      <c r="FN135" s="123"/>
      <c r="FO135" s="123"/>
      <c r="FP135" s="123"/>
      <c r="FQ135" s="123"/>
      <c r="FR135" s="123"/>
      <c r="FS135" s="123"/>
      <c r="FT135" s="123"/>
      <c r="FU135" s="123"/>
      <c r="FV135" s="123"/>
    </row>
    <row r="136" spans="86:178" ht="12.75"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123"/>
      <c r="CU136" s="123"/>
      <c r="CV136" s="123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123"/>
      <c r="DR136" s="123"/>
      <c r="DS136" s="123"/>
      <c r="DT136" s="123"/>
      <c r="DU136" s="123"/>
      <c r="DV136" s="123"/>
      <c r="DW136" s="123"/>
      <c r="DX136" s="123"/>
      <c r="DY136" s="123"/>
      <c r="DZ136" s="123"/>
      <c r="EA136" s="123"/>
      <c r="EB136" s="123"/>
      <c r="EC136" s="123"/>
      <c r="ED136" s="123"/>
      <c r="EE136" s="123"/>
      <c r="EF136" s="123"/>
      <c r="EG136" s="123"/>
      <c r="EH136" s="123"/>
      <c r="EI136" s="123"/>
      <c r="EJ136" s="123"/>
      <c r="EK136" s="123"/>
      <c r="EL136" s="123"/>
      <c r="EM136" s="123"/>
      <c r="EN136" s="123"/>
      <c r="EO136" s="123"/>
      <c r="EP136" s="123"/>
      <c r="EQ136" s="123"/>
      <c r="ER136" s="123"/>
      <c r="ES136" s="123"/>
      <c r="ET136" s="123"/>
      <c r="EU136" s="123"/>
      <c r="EV136" s="123"/>
      <c r="EW136" s="123"/>
      <c r="EX136" s="123"/>
      <c r="EY136" s="123"/>
      <c r="EZ136" s="123"/>
      <c r="FA136" s="123"/>
      <c r="FB136" s="123"/>
      <c r="FC136" s="123"/>
      <c r="FD136" s="123"/>
      <c r="FE136" s="123"/>
      <c r="FF136" s="123"/>
      <c r="FG136" s="123"/>
      <c r="FH136" s="123"/>
      <c r="FI136" s="123"/>
      <c r="FJ136" s="123"/>
      <c r="FK136" s="123"/>
      <c r="FL136" s="123"/>
      <c r="FM136" s="123"/>
      <c r="FN136" s="123"/>
      <c r="FO136" s="123"/>
      <c r="FP136" s="123"/>
      <c r="FQ136" s="123"/>
      <c r="FR136" s="123"/>
      <c r="FS136" s="123"/>
      <c r="FT136" s="123"/>
      <c r="FU136" s="123"/>
      <c r="FV136" s="123"/>
    </row>
    <row r="137" spans="86:178" ht="12.75"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  <c r="CS137" s="123"/>
      <c r="CT137" s="123"/>
      <c r="CU137" s="123"/>
      <c r="CV137" s="123"/>
      <c r="CW137" s="123"/>
      <c r="CX137" s="123"/>
      <c r="CY137" s="123"/>
      <c r="CZ137" s="123"/>
      <c r="DA137" s="123"/>
      <c r="DB137" s="123"/>
      <c r="DC137" s="123"/>
      <c r="DD137" s="123"/>
      <c r="DE137" s="123"/>
      <c r="DF137" s="123"/>
      <c r="DG137" s="123"/>
      <c r="DH137" s="123"/>
      <c r="DI137" s="123"/>
      <c r="DJ137" s="123"/>
      <c r="DK137" s="123"/>
      <c r="DL137" s="123"/>
      <c r="DM137" s="123"/>
      <c r="DN137" s="123"/>
      <c r="DO137" s="123"/>
      <c r="DP137" s="123"/>
      <c r="DQ137" s="123"/>
      <c r="DR137" s="123"/>
      <c r="DS137" s="123"/>
      <c r="DT137" s="123"/>
      <c r="DU137" s="123"/>
      <c r="DV137" s="123"/>
      <c r="DW137" s="123"/>
      <c r="DX137" s="123"/>
      <c r="DY137" s="123"/>
      <c r="DZ137" s="123"/>
      <c r="EA137" s="123"/>
      <c r="EB137" s="123"/>
      <c r="EC137" s="123"/>
      <c r="ED137" s="123"/>
      <c r="EE137" s="123"/>
      <c r="EF137" s="123"/>
      <c r="EG137" s="123"/>
      <c r="EH137" s="123"/>
      <c r="EI137" s="123"/>
      <c r="EJ137" s="123"/>
      <c r="EK137" s="123"/>
      <c r="EL137" s="123"/>
      <c r="EM137" s="123"/>
      <c r="EN137" s="123"/>
      <c r="EO137" s="123"/>
      <c r="EP137" s="123"/>
      <c r="EQ137" s="123"/>
      <c r="ER137" s="123"/>
      <c r="ES137" s="123"/>
      <c r="ET137" s="123"/>
      <c r="EU137" s="123"/>
      <c r="EV137" s="123"/>
      <c r="EW137" s="123"/>
      <c r="EX137" s="123"/>
      <c r="EY137" s="123"/>
      <c r="EZ137" s="123"/>
      <c r="FA137" s="123"/>
      <c r="FB137" s="123"/>
      <c r="FC137" s="123"/>
      <c r="FD137" s="123"/>
      <c r="FE137" s="123"/>
      <c r="FF137" s="123"/>
      <c r="FG137" s="123"/>
      <c r="FH137" s="123"/>
      <c r="FI137" s="123"/>
      <c r="FJ137" s="123"/>
      <c r="FK137" s="123"/>
      <c r="FL137" s="123"/>
      <c r="FM137" s="123"/>
      <c r="FN137" s="123"/>
      <c r="FO137" s="123"/>
      <c r="FP137" s="123"/>
      <c r="FQ137" s="123"/>
      <c r="FR137" s="123"/>
      <c r="FS137" s="123"/>
      <c r="FT137" s="123"/>
      <c r="FU137" s="123"/>
      <c r="FV137" s="123"/>
    </row>
    <row r="138" spans="86:178" ht="12.75"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3"/>
      <c r="CU138" s="123"/>
      <c r="CV138" s="123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3"/>
      <c r="DR138" s="123"/>
      <c r="DS138" s="123"/>
      <c r="DT138" s="123"/>
      <c r="DU138" s="123"/>
      <c r="DV138" s="123"/>
      <c r="DW138" s="123"/>
      <c r="DX138" s="123"/>
      <c r="DY138" s="123"/>
      <c r="DZ138" s="123"/>
      <c r="EA138" s="123"/>
      <c r="EB138" s="123"/>
      <c r="EC138" s="123"/>
      <c r="ED138" s="123"/>
      <c r="EE138" s="123"/>
      <c r="EF138" s="123"/>
      <c r="EG138" s="123"/>
      <c r="EH138" s="123"/>
      <c r="EI138" s="123"/>
      <c r="EJ138" s="123"/>
      <c r="EK138" s="123"/>
      <c r="EL138" s="123"/>
      <c r="EM138" s="123"/>
      <c r="EN138" s="123"/>
      <c r="EO138" s="123"/>
      <c r="EP138" s="123"/>
      <c r="EQ138" s="123"/>
      <c r="ER138" s="123"/>
      <c r="ES138" s="123"/>
      <c r="ET138" s="123"/>
      <c r="EU138" s="123"/>
      <c r="EV138" s="123"/>
      <c r="EW138" s="123"/>
      <c r="EX138" s="123"/>
      <c r="EY138" s="123"/>
      <c r="EZ138" s="123"/>
      <c r="FA138" s="123"/>
      <c r="FB138" s="123"/>
      <c r="FC138" s="123"/>
      <c r="FD138" s="123"/>
      <c r="FE138" s="123"/>
      <c r="FF138" s="123"/>
      <c r="FG138" s="123"/>
      <c r="FH138" s="123"/>
      <c r="FI138" s="123"/>
      <c r="FJ138" s="123"/>
      <c r="FK138" s="123"/>
      <c r="FL138" s="123"/>
      <c r="FM138" s="123"/>
      <c r="FN138" s="123"/>
      <c r="FO138" s="123"/>
      <c r="FP138" s="123"/>
      <c r="FQ138" s="123"/>
      <c r="FR138" s="123"/>
      <c r="FS138" s="123"/>
      <c r="FT138" s="123"/>
      <c r="FU138" s="123"/>
      <c r="FV138" s="123"/>
    </row>
    <row r="139" spans="86:178" ht="12.75"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123"/>
      <c r="DF139" s="123"/>
      <c r="DG139" s="123"/>
      <c r="DH139" s="123"/>
      <c r="DI139" s="123"/>
      <c r="DJ139" s="123"/>
      <c r="DK139" s="123"/>
      <c r="DL139" s="123"/>
      <c r="DM139" s="123"/>
      <c r="DN139" s="123"/>
      <c r="DO139" s="123"/>
      <c r="DP139" s="123"/>
      <c r="DQ139" s="123"/>
      <c r="DR139" s="123"/>
      <c r="DS139" s="123"/>
      <c r="DT139" s="123"/>
      <c r="DU139" s="123"/>
      <c r="DV139" s="123"/>
      <c r="DW139" s="123"/>
      <c r="DX139" s="123"/>
      <c r="DY139" s="123"/>
      <c r="DZ139" s="123"/>
      <c r="EA139" s="123"/>
      <c r="EB139" s="123"/>
      <c r="EC139" s="123"/>
      <c r="ED139" s="123"/>
      <c r="EE139" s="123"/>
      <c r="EF139" s="123"/>
      <c r="EG139" s="123"/>
      <c r="EH139" s="123"/>
      <c r="EI139" s="123"/>
      <c r="EJ139" s="123"/>
      <c r="EK139" s="123"/>
      <c r="EL139" s="123"/>
      <c r="EM139" s="123"/>
      <c r="EN139" s="123"/>
      <c r="EO139" s="123"/>
      <c r="EP139" s="123"/>
      <c r="EQ139" s="123"/>
      <c r="ER139" s="123"/>
      <c r="ES139" s="123"/>
      <c r="ET139" s="123"/>
      <c r="EU139" s="123"/>
      <c r="EV139" s="123"/>
      <c r="EW139" s="123"/>
      <c r="EX139" s="123"/>
      <c r="EY139" s="123"/>
      <c r="EZ139" s="123"/>
      <c r="FA139" s="123"/>
      <c r="FB139" s="123"/>
      <c r="FC139" s="123"/>
      <c r="FD139" s="123"/>
      <c r="FE139" s="123"/>
      <c r="FF139" s="123"/>
      <c r="FG139" s="123"/>
      <c r="FH139" s="123"/>
      <c r="FI139" s="123"/>
      <c r="FJ139" s="123"/>
      <c r="FK139" s="123"/>
      <c r="FL139" s="123"/>
      <c r="FM139" s="123"/>
      <c r="FN139" s="123"/>
      <c r="FO139" s="123"/>
      <c r="FP139" s="123"/>
      <c r="FQ139" s="123"/>
      <c r="FR139" s="123"/>
      <c r="FS139" s="123"/>
      <c r="FT139" s="123"/>
      <c r="FU139" s="123"/>
      <c r="FV139" s="123"/>
    </row>
    <row r="140" spans="86:178" ht="12.75"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  <c r="DL140" s="123"/>
      <c r="DM140" s="123"/>
      <c r="DN140" s="123"/>
      <c r="DO140" s="123"/>
      <c r="DP140" s="123"/>
      <c r="DQ140" s="123"/>
      <c r="DR140" s="123"/>
      <c r="DS140" s="123"/>
      <c r="DT140" s="123"/>
      <c r="DU140" s="123"/>
      <c r="DV140" s="123"/>
      <c r="DW140" s="123"/>
      <c r="DX140" s="123"/>
      <c r="DY140" s="123"/>
      <c r="DZ140" s="123"/>
      <c r="EA140" s="123"/>
      <c r="EB140" s="123"/>
      <c r="EC140" s="123"/>
      <c r="ED140" s="123"/>
      <c r="EE140" s="123"/>
      <c r="EF140" s="123"/>
      <c r="EG140" s="123"/>
      <c r="EH140" s="123"/>
      <c r="EI140" s="123"/>
      <c r="EJ140" s="123"/>
      <c r="EK140" s="123"/>
      <c r="EL140" s="123"/>
      <c r="EM140" s="123"/>
      <c r="EN140" s="123"/>
      <c r="EO140" s="123"/>
      <c r="EP140" s="123"/>
      <c r="EQ140" s="123"/>
      <c r="ER140" s="123"/>
      <c r="ES140" s="123"/>
      <c r="ET140" s="123"/>
      <c r="EU140" s="123"/>
      <c r="EV140" s="123"/>
      <c r="EW140" s="123"/>
      <c r="EX140" s="123"/>
      <c r="EY140" s="123"/>
      <c r="EZ140" s="123"/>
      <c r="FA140" s="123"/>
      <c r="FB140" s="123"/>
      <c r="FC140" s="123"/>
      <c r="FD140" s="123"/>
      <c r="FE140" s="123"/>
      <c r="FF140" s="123"/>
      <c r="FG140" s="123"/>
      <c r="FH140" s="123"/>
      <c r="FI140" s="123"/>
      <c r="FJ140" s="123"/>
      <c r="FK140" s="123"/>
      <c r="FL140" s="123"/>
      <c r="FM140" s="123"/>
      <c r="FN140" s="123"/>
      <c r="FO140" s="123"/>
      <c r="FP140" s="123"/>
      <c r="FQ140" s="123"/>
      <c r="FR140" s="123"/>
      <c r="FS140" s="123"/>
      <c r="FT140" s="123"/>
      <c r="FU140" s="123"/>
      <c r="FV140" s="123"/>
    </row>
    <row r="141" spans="86:178" ht="12.75"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  <c r="DL141" s="123"/>
      <c r="DM141" s="123"/>
      <c r="DN141" s="123"/>
      <c r="DO141" s="123"/>
      <c r="DP141" s="123"/>
      <c r="DQ141" s="123"/>
      <c r="DR141" s="123"/>
      <c r="DS141" s="123"/>
      <c r="DT141" s="123"/>
      <c r="DU141" s="123"/>
      <c r="DV141" s="123"/>
      <c r="DW141" s="123"/>
      <c r="DX141" s="123"/>
      <c r="DY141" s="123"/>
      <c r="DZ141" s="123"/>
      <c r="EA141" s="123"/>
      <c r="EB141" s="123"/>
      <c r="EC141" s="123"/>
      <c r="ED141" s="123"/>
      <c r="EE141" s="123"/>
      <c r="EF141" s="123"/>
      <c r="EG141" s="123"/>
      <c r="EH141" s="123"/>
      <c r="EI141" s="123"/>
      <c r="EJ141" s="123"/>
      <c r="EK141" s="123"/>
      <c r="EL141" s="123"/>
      <c r="EM141" s="123"/>
      <c r="EN141" s="123"/>
      <c r="EO141" s="123"/>
      <c r="EP141" s="123"/>
      <c r="EQ141" s="123"/>
      <c r="ER141" s="123"/>
      <c r="ES141" s="123"/>
      <c r="ET141" s="123"/>
      <c r="EU141" s="123"/>
      <c r="EV141" s="123"/>
      <c r="EW141" s="123"/>
      <c r="EX141" s="123"/>
      <c r="EY141" s="123"/>
      <c r="EZ141" s="123"/>
      <c r="FA141" s="123"/>
      <c r="FB141" s="123"/>
      <c r="FC141" s="123"/>
      <c r="FD141" s="123"/>
      <c r="FE141" s="123"/>
      <c r="FF141" s="123"/>
      <c r="FG141" s="123"/>
      <c r="FH141" s="123"/>
      <c r="FI141" s="123"/>
      <c r="FJ141" s="123"/>
      <c r="FK141" s="123"/>
      <c r="FL141" s="123"/>
      <c r="FM141" s="123"/>
      <c r="FN141" s="123"/>
      <c r="FO141" s="123"/>
      <c r="FP141" s="123"/>
      <c r="FQ141" s="123"/>
      <c r="FR141" s="123"/>
      <c r="FS141" s="123"/>
      <c r="FT141" s="123"/>
      <c r="FU141" s="123"/>
      <c r="FV141" s="123"/>
    </row>
    <row r="142" spans="86:178" ht="12.75"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  <c r="CT142" s="123"/>
      <c r="CU142" s="123"/>
      <c r="CV142" s="123"/>
      <c r="CW142" s="123"/>
      <c r="CX142" s="123"/>
      <c r="CY142" s="123"/>
      <c r="CZ142" s="123"/>
      <c r="DA142" s="123"/>
      <c r="DB142" s="123"/>
      <c r="DC142" s="123"/>
      <c r="DD142" s="123"/>
      <c r="DE142" s="123"/>
      <c r="DF142" s="123"/>
      <c r="DG142" s="123"/>
      <c r="DH142" s="123"/>
      <c r="DI142" s="123"/>
      <c r="DJ142" s="123"/>
      <c r="DK142" s="123"/>
      <c r="DL142" s="123"/>
      <c r="DM142" s="123"/>
      <c r="DN142" s="123"/>
      <c r="DO142" s="123"/>
      <c r="DP142" s="123"/>
      <c r="DQ142" s="123"/>
      <c r="DR142" s="123"/>
      <c r="DS142" s="123"/>
      <c r="DT142" s="123"/>
      <c r="DU142" s="123"/>
      <c r="DV142" s="123"/>
      <c r="DW142" s="123"/>
      <c r="DX142" s="123"/>
      <c r="DY142" s="123"/>
      <c r="DZ142" s="123"/>
      <c r="EA142" s="123"/>
      <c r="EB142" s="123"/>
      <c r="EC142" s="123"/>
      <c r="ED142" s="123"/>
      <c r="EE142" s="123"/>
      <c r="EF142" s="123"/>
      <c r="EG142" s="123"/>
      <c r="EH142" s="123"/>
      <c r="EI142" s="123"/>
      <c r="EJ142" s="123"/>
      <c r="EK142" s="123"/>
      <c r="EL142" s="123"/>
      <c r="EM142" s="123"/>
      <c r="EN142" s="123"/>
      <c r="EO142" s="123"/>
      <c r="EP142" s="123"/>
      <c r="EQ142" s="123"/>
      <c r="ER142" s="123"/>
      <c r="ES142" s="123"/>
      <c r="ET142" s="123"/>
      <c r="EU142" s="123"/>
      <c r="EV142" s="123"/>
      <c r="EW142" s="123"/>
      <c r="EX142" s="123"/>
      <c r="EY142" s="123"/>
      <c r="EZ142" s="123"/>
      <c r="FA142" s="123"/>
      <c r="FB142" s="123"/>
      <c r="FC142" s="123"/>
      <c r="FD142" s="123"/>
      <c r="FE142" s="123"/>
      <c r="FF142" s="123"/>
      <c r="FG142" s="123"/>
      <c r="FH142" s="123"/>
      <c r="FI142" s="123"/>
      <c r="FJ142" s="123"/>
      <c r="FK142" s="123"/>
      <c r="FL142" s="123"/>
      <c r="FM142" s="123"/>
      <c r="FN142" s="123"/>
      <c r="FO142" s="123"/>
      <c r="FP142" s="123"/>
      <c r="FQ142" s="123"/>
      <c r="FR142" s="123"/>
      <c r="FS142" s="123"/>
      <c r="FT142" s="123"/>
      <c r="FU142" s="123"/>
      <c r="FV142" s="123"/>
    </row>
    <row r="143" spans="86:178" ht="12.75"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123"/>
      <c r="CU143" s="123"/>
      <c r="CV143" s="123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  <c r="DM143" s="123"/>
      <c r="DN143" s="123"/>
      <c r="DO143" s="123"/>
      <c r="DP143" s="123"/>
      <c r="DQ143" s="123"/>
      <c r="DR143" s="123"/>
      <c r="DS143" s="123"/>
      <c r="DT143" s="123"/>
      <c r="DU143" s="123"/>
      <c r="DV143" s="123"/>
      <c r="DW143" s="123"/>
      <c r="DX143" s="123"/>
      <c r="DY143" s="123"/>
      <c r="DZ143" s="123"/>
      <c r="EA143" s="123"/>
      <c r="EB143" s="123"/>
      <c r="EC143" s="123"/>
      <c r="ED143" s="123"/>
      <c r="EE143" s="123"/>
      <c r="EF143" s="123"/>
      <c r="EG143" s="123"/>
      <c r="EH143" s="123"/>
      <c r="EI143" s="123"/>
      <c r="EJ143" s="123"/>
      <c r="EK143" s="123"/>
      <c r="EL143" s="123"/>
      <c r="EM143" s="123"/>
      <c r="EN143" s="123"/>
      <c r="EO143" s="123"/>
      <c r="EP143" s="123"/>
      <c r="EQ143" s="123"/>
      <c r="ER143" s="123"/>
      <c r="ES143" s="123"/>
      <c r="ET143" s="123"/>
      <c r="EU143" s="123"/>
      <c r="EV143" s="123"/>
      <c r="EW143" s="123"/>
      <c r="EX143" s="123"/>
      <c r="EY143" s="123"/>
      <c r="EZ143" s="123"/>
      <c r="FA143" s="123"/>
      <c r="FB143" s="123"/>
      <c r="FC143" s="123"/>
      <c r="FD143" s="123"/>
      <c r="FE143" s="123"/>
      <c r="FF143" s="123"/>
      <c r="FG143" s="123"/>
      <c r="FH143" s="123"/>
      <c r="FI143" s="123"/>
      <c r="FJ143" s="123"/>
      <c r="FK143" s="123"/>
      <c r="FL143" s="123"/>
      <c r="FM143" s="123"/>
      <c r="FN143" s="123"/>
      <c r="FO143" s="123"/>
      <c r="FP143" s="123"/>
      <c r="FQ143" s="123"/>
      <c r="FR143" s="123"/>
      <c r="FS143" s="123"/>
      <c r="FT143" s="123"/>
      <c r="FU143" s="123"/>
      <c r="FV143" s="123"/>
    </row>
    <row r="144" spans="86:178" ht="12.75"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  <c r="DL144" s="123"/>
      <c r="DM144" s="123"/>
      <c r="DN144" s="123"/>
      <c r="DO144" s="123"/>
      <c r="DP144" s="123"/>
      <c r="DQ144" s="123"/>
      <c r="DR144" s="123"/>
      <c r="DS144" s="123"/>
      <c r="DT144" s="123"/>
      <c r="DU144" s="123"/>
      <c r="DV144" s="123"/>
      <c r="DW144" s="123"/>
      <c r="DX144" s="123"/>
      <c r="DY144" s="123"/>
      <c r="DZ144" s="123"/>
      <c r="EA144" s="123"/>
      <c r="EB144" s="123"/>
      <c r="EC144" s="123"/>
      <c r="ED144" s="123"/>
      <c r="EE144" s="123"/>
      <c r="EF144" s="123"/>
      <c r="EG144" s="123"/>
      <c r="EH144" s="123"/>
      <c r="EI144" s="123"/>
      <c r="EJ144" s="123"/>
      <c r="EK144" s="123"/>
      <c r="EL144" s="123"/>
      <c r="EM144" s="123"/>
      <c r="EN144" s="123"/>
      <c r="EO144" s="123"/>
      <c r="EP144" s="123"/>
      <c r="EQ144" s="123"/>
      <c r="ER144" s="123"/>
      <c r="ES144" s="123"/>
      <c r="ET144" s="123"/>
      <c r="EU144" s="123"/>
      <c r="EV144" s="123"/>
      <c r="EW144" s="123"/>
      <c r="EX144" s="123"/>
      <c r="EY144" s="123"/>
      <c r="EZ144" s="123"/>
      <c r="FA144" s="123"/>
      <c r="FB144" s="123"/>
      <c r="FC144" s="123"/>
      <c r="FD144" s="123"/>
      <c r="FE144" s="123"/>
      <c r="FF144" s="123"/>
      <c r="FG144" s="123"/>
      <c r="FH144" s="123"/>
      <c r="FI144" s="123"/>
      <c r="FJ144" s="123"/>
      <c r="FK144" s="123"/>
      <c r="FL144" s="123"/>
      <c r="FM144" s="123"/>
      <c r="FN144" s="123"/>
      <c r="FO144" s="123"/>
      <c r="FP144" s="123"/>
      <c r="FQ144" s="123"/>
      <c r="FR144" s="123"/>
      <c r="FS144" s="123"/>
      <c r="FT144" s="123"/>
      <c r="FU144" s="123"/>
      <c r="FV144" s="123"/>
    </row>
    <row r="145" spans="86:178" ht="12.75"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  <c r="DM145" s="123"/>
      <c r="DN145" s="123"/>
      <c r="DO145" s="123"/>
      <c r="DP145" s="123"/>
      <c r="DQ145" s="123"/>
      <c r="DR145" s="123"/>
      <c r="DS145" s="123"/>
      <c r="DT145" s="123"/>
      <c r="DU145" s="123"/>
      <c r="DV145" s="123"/>
      <c r="DW145" s="123"/>
      <c r="DX145" s="123"/>
      <c r="DY145" s="123"/>
      <c r="DZ145" s="123"/>
      <c r="EA145" s="123"/>
      <c r="EB145" s="123"/>
      <c r="EC145" s="123"/>
      <c r="ED145" s="123"/>
      <c r="EE145" s="123"/>
      <c r="EF145" s="123"/>
      <c r="EG145" s="123"/>
      <c r="EH145" s="123"/>
      <c r="EI145" s="123"/>
      <c r="EJ145" s="123"/>
      <c r="EK145" s="123"/>
      <c r="EL145" s="123"/>
      <c r="EM145" s="123"/>
      <c r="EN145" s="123"/>
      <c r="EO145" s="123"/>
      <c r="EP145" s="123"/>
      <c r="EQ145" s="123"/>
      <c r="ER145" s="123"/>
      <c r="ES145" s="123"/>
      <c r="ET145" s="123"/>
      <c r="EU145" s="123"/>
      <c r="EV145" s="123"/>
      <c r="EW145" s="123"/>
      <c r="EX145" s="123"/>
      <c r="EY145" s="123"/>
      <c r="EZ145" s="123"/>
      <c r="FA145" s="123"/>
      <c r="FB145" s="123"/>
      <c r="FC145" s="123"/>
      <c r="FD145" s="123"/>
      <c r="FE145" s="123"/>
      <c r="FF145" s="123"/>
      <c r="FG145" s="123"/>
      <c r="FH145" s="123"/>
      <c r="FI145" s="123"/>
      <c r="FJ145" s="123"/>
      <c r="FK145" s="123"/>
      <c r="FL145" s="123"/>
      <c r="FM145" s="123"/>
      <c r="FN145" s="123"/>
      <c r="FO145" s="123"/>
      <c r="FP145" s="123"/>
      <c r="FQ145" s="123"/>
      <c r="FR145" s="123"/>
      <c r="FS145" s="123"/>
      <c r="FT145" s="123"/>
      <c r="FU145" s="123"/>
      <c r="FV145" s="123"/>
    </row>
    <row r="146" spans="86:178" ht="12.75"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  <c r="DC146" s="123"/>
      <c r="DD146" s="123"/>
      <c r="DE146" s="123"/>
      <c r="DF146" s="123"/>
      <c r="DG146" s="123"/>
      <c r="DH146" s="123"/>
      <c r="DI146" s="123"/>
      <c r="DJ146" s="123"/>
      <c r="DK146" s="123"/>
      <c r="DL146" s="123"/>
      <c r="DM146" s="123"/>
      <c r="DN146" s="123"/>
      <c r="DO146" s="123"/>
      <c r="DP146" s="123"/>
      <c r="DQ146" s="123"/>
      <c r="DR146" s="123"/>
      <c r="DS146" s="123"/>
      <c r="DT146" s="123"/>
      <c r="DU146" s="123"/>
      <c r="DV146" s="123"/>
      <c r="DW146" s="123"/>
      <c r="DX146" s="123"/>
      <c r="DY146" s="123"/>
      <c r="DZ146" s="123"/>
      <c r="EA146" s="123"/>
      <c r="EB146" s="123"/>
      <c r="EC146" s="123"/>
      <c r="ED146" s="123"/>
      <c r="EE146" s="123"/>
      <c r="EF146" s="123"/>
      <c r="EG146" s="123"/>
      <c r="EH146" s="123"/>
      <c r="EI146" s="123"/>
      <c r="EJ146" s="123"/>
      <c r="EK146" s="123"/>
      <c r="EL146" s="123"/>
      <c r="EM146" s="123"/>
      <c r="EN146" s="123"/>
      <c r="EO146" s="123"/>
      <c r="EP146" s="123"/>
      <c r="EQ146" s="123"/>
      <c r="ER146" s="123"/>
      <c r="ES146" s="123"/>
      <c r="ET146" s="123"/>
      <c r="EU146" s="123"/>
      <c r="EV146" s="123"/>
      <c r="EW146" s="123"/>
      <c r="EX146" s="123"/>
      <c r="EY146" s="123"/>
      <c r="EZ146" s="123"/>
      <c r="FA146" s="123"/>
      <c r="FB146" s="123"/>
      <c r="FC146" s="123"/>
      <c r="FD146" s="123"/>
      <c r="FE146" s="123"/>
      <c r="FF146" s="123"/>
      <c r="FG146" s="123"/>
      <c r="FH146" s="123"/>
      <c r="FI146" s="123"/>
      <c r="FJ146" s="123"/>
      <c r="FK146" s="123"/>
      <c r="FL146" s="123"/>
      <c r="FM146" s="123"/>
      <c r="FN146" s="123"/>
      <c r="FO146" s="123"/>
      <c r="FP146" s="123"/>
      <c r="FQ146" s="123"/>
      <c r="FR146" s="123"/>
      <c r="FS146" s="123"/>
      <c r="FT146" s="123"/>
      <c r="FU146" s="123"/>
      <c r="FV146" s="123"/>
    </row>
    <row r="147" spans="86:178" ht="12.75"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  <c r="DC147" s="123"/>
      <c r="DD147" s="123"/>
      <c r="DE147" s="123"/>
      <c r="DF147" s="123"/>
      <c r="DG147" s="123"/>
      <c r="DH147" s="123"/>
      <c r="DI147" s="123"/>
      <c r="DJ147" s="123"/>
      <c r="DK147" s="123"/>
      <c r="DL147" s="123"/>
      <c r="DM147" s="123"/>
      <c r="DN147" s="123"/>
      <c r="DO147" s="123"/>
      <c r="DP147" s="123"/>
      <c r="DQ147" s="123"/>
      <c r="DR147" s="123"/>
      <c r="DS147" s="123"/>
      <c r="DT147" s="123"/>
      <c r="DU147" s="123"/>
      <c r="DV147" s="123"/>
      <c r="DW147" s="123"/>
      <c r="DX147" s="123"/>
      <c r="DY147" s="123"/>
      <c r="DZ147" s="123"/>
      <c r="EA147" s="123"/>
      <c r="EB147" s="123"/>
      <c r="EC147" s="123"/>
      <c r="ED147" s="123"/>
      <c r="EE147" s="123"/>
      <c r="EF147" s="123"/>
      <c r="EG147" s="123"/>
      <c r="EH147" s="123"/>
      <c r="EI147" s="123"/>
      <c r="EJ147" s="123"/>
      <c r="EK147" s="123"/>
      <c r="EL147" s="123"/>
      <c r="EM147" s="123"/>
      <c r="EN147" s="123"/>
      <c r="EO147" s="123"/>
      <c r="EP147" s="123"/>
      <c r="EQ147" s="123"/>
      <c r="ER147" s="123"/>
      <c r="ES147" s="123"/>
      <c r="ET147" s="123"/>
      <c r="EU147" s="123"/>
      <c r="EV147" s="123"/>
      <c r="EW147" s="123"/>
      <c r="EX147" s="123"/>
      <c r="EY147" s="123"/>
      <c r="EZ147" s="123"/>
      <c r="FA147" s="123"/>
      <c r="FB147" s="123"/>
      <c r="FC147" s="123"/>
      <c r="FD147" s="123"/>
      <c r="FE147" s="123"/>
      <c r="FF147" s="123"/>
      <c r="FG147" s="123"/>
      <c r="FH147" s="123"/>
      <c r="FI147" s="123"/>
      <c r="FJ147" s="123"/>
      <c r="FK147" s="123"/>
      <c r="FL147" s="123"/>
      <c r="FM147" s="123"/>
      <c r="FN147" s="123"/>
      <c r="FO147" s="123"/>
      <c r="FP147" s="123"/>
      <c r="FQ147" s="123"/>
      <c r="FR147" s="123"/>
      <c r="FS147" s="123"/>
      <c r="FT147" s="123"/>
      <c r="FU147" s="123"/>
      <c r="FV147" s="123"/>
    </row>
    <row r="148" spans="86:178" ht="12.75"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  <c r="CW148" s="123"/>
      <c r="CX148" s="123"/>
      <c r="CY148" s="123"/>
      <c r="CZ148" s="123"/>
      <c r="DA148" s="123"/>
      <c r="DB148" s="123"/>
      <c r="DC148" s="123"/>
      <c r="DD148" s="123"/>
      <c r="DE148" s="123"/>
      <c r="DF148" s="123"/>
      <c r="DG148" s="123"/>
      <c r="DH148" s="123"/>
      <c r="DI148" s="123"/>
      <c r="DJ148" s="123"/>
      <c r="DK148" s="123"/>
      <c r="DL148" s="123"/>
      <c r="DM148" s="123"/>
      <c r="DN148" s="123"/>
      <c r="DO148" s="123"/>
      <c r="DP148" s="123"/>
      <c r="DQ148" s="123"/>
      <c r="DR148" s="123"/>
      <c r="DS148" s="123"/>
      <c r="DT148" s="123"/>
      <c r="DU148" s="123"/>
      <c r="DV148" s="123"/>
      <c r="DW148" s="123"/>
      <c r="DX148" s="123"/>
      <c r="DY148" s="123"/>
      <c r="DZ148" s="123"/>
      <c r="EA148" s="123"/>
      <c r="EB148" s="123"/>
      <c r="EC148" s="123"/>
      <c r="ED148" s="123"/>
      <c r="EE148" s="123"/>
      <c r="EF148" s="123"/>
      <c r="EG148" s="123"/>
      <c r="EH148" s="123"/>
      <c r="EI148" s="123"/>
      <c r="EJ148" s="123"/>
      <c r="EK148" s="123"/>
      <c r="EL148" s="123"/>
      <c r="EM148" s="123"/>
      <c r="EN148" s="123"/>
      <c r="EO148" s="123"/>
      <c r="EP148" s="123"/>
      <c r="EQ148" s="123"/>
      <c r="ER148" s="123"/>
      <c r="ES148" s="123"/>
      <c r="ET148" s="123"/>
      <c r="EU148" s="123"/>
      <c r="EV148" s="123"/>
      <c r="EW148" s="123"/>
      <c r="EX148" s="123"/>
      <c r="EY148" s="123"/>
      <c r="EZ148" s="123"/>
      <c r="FA148" s="123"/>
      <c r="FB148" s="123"/>
      <c r="FC148" s="123"/>
      <c r="FD148" s="123"/>
      <c r="FE148" s="123"/>
      <c r="FF148" s="123"/>
      <c r="FG148" s="123"/>
      <c r="FH148" s="123"/>
      <c r="FI148" s="123"/>
      <c r="FJ148" s="123"/>
      <c r="FK148" s="123"/>
      <c r="FL148" s="123"/>
      <c r="FM148" s="123"/>
      <c r="FN148" s="123"/>
      <c r="FO148" s="123"/>
      <c r="FP148" s="123"/>
      <c r="FQ148" s="123"/>
      <c r="FR148" s="123"/>
      <c r="FS148" s="123"/>
      <c r="FT148" s="123"/>
      <c r="FU148" s="123"/>
      <c r="FV148" s="123"/>
    </row>
    <row r="149" spans="86:178" ht="12.75"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123"/>
      <c r="CU149" s="123"/>
      <c r="CV149" s="123"/>
      <c r="CW149" s="123"/>
      <c r="CX149" s="123"/>
      <c r="CY149" s="123"/>
      <c r="CZ149" s="123"/>
      <c r="DA149" s="123"/>
      <c r="DB149" s="123"/>
      <c r="DC149" s="123"/>
      <c r="DD149" s="123"/>
      <c r="DE149" s="123"/>
      <c r="DF149" s="123"/>
      <c r="DG149" s="123"/>
      <c r="DH149" s="123"/>
      <c r="DI149" s="123"/>
      <c r="DJ149" s="123"/>
      <c r="DK149" s="123"/>
      <c r="DL149" s="123"/>
      <c r="DM149" s="123"/>
      <c r="DN149" s="123"/>
      <c r="DO149" s="123"/>
      <c r="DP149" s="123"/>
      <c r="DQ149" s="123"/>
      <c r="DR149" s="123"/>
      <c r="DS149" s="123"/>
      <c r="DT149" s="123"/>
      <c r="DU149" s="123"/>
      <c r="DV149" s="123"/>
      <c r="DW149" s="123"/>
      <c r="DX149" s="123"/>
      <c r="DY149" s="123"/>
      <c r="DZ149" s="123"/>
      <c r="EA149" s="123"/>
      <c r="EB149" s="123"/>
      <c r="EC149" s="123"/>
      <c r="ED149" s="123"/>
      <c r="EE149" s="123"/>
      <c r="EF149" s="123"/>
      <c r="EG149" s="123"/>
      <c r="EH149" s="123"/>
      <c r="EI149" s="123"/>
      <c r="EJ149" s="123"/>
      <c r="EK149" s="123"/>
      <c r="EL149" s="123"/>
      <c r="EM149" s="123"/>
      <c r="EN149" s="123"/>
      <c r="EO149" s="123"/>
      <c r="EP149" s="123"/>
      <c r="EQ149" s="123"/>
      <c r="ER149" s="123"/>
      <c r="ES149" s="123"/>
      <c r="ET149" s="123"/>
      <c r="EU149" s="123"/>
      <c r="EV149" s="123"/>
      <c r="EW149" s="123"/>
      <c r="EX149" s="123"/>
      <c r="EY149" s="123"/>
      <c r="EZ149" s="123"/>
      <c r="FA149" s="123"/>
      <c r="FB149" s="123"/>
      <c r="FC149" s="123"/>
      <c r="FD149" s="123"/>
      <c r="FE149" s="123"/>
      <c r="FF149" s="123"/>
      <c r="FG149" s="123"/>
      <c r="FH149" s="123"/>
      <c r="FI149" s="123"/>
      <c r="FJ149" s="123"/>
      <c r="FK149" s="123"/>
      <c r="FL149" s="123"/>
      <c r="FM149" s="123"/>
      <c r="FN149" s="123"/>
      <c r="FO149" s="123"/>
      <c r="FP149" s="123"/>
      <c r="FQ149" s="123"/>
      <c r="FR149" s="123"/>
      <c r="FS149" s="123"/>
      <c r="FT149" s="123"/>
      <c r="FU149" s="123"/>
      <c r="FV149" s="123"/>
    </row>
    <row r="150" spans="86:178" ht="12.75"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3"/>
      <c r="CU150" s="123"/>
      <c r="CV150" s="123"/>
      <c r="CW150" s="123"/>
      <c r="CX150" s="123"/>
      <c r="CY150" s="123"/>
      <c r="CZ150" s="123"/>
      <c r="DA150" s="123"/>
      <c r="DB150" s="123"/>
      <c r="DC150" s="123"/>
      <c r="DD150" s="123"/>
      <c r="DE150" s="123"/>
      <c r="DF150" s="123"/>
      <c r="DG150" s="123"/>
      <c r="DH150" s="123"/>
      <c r="DI150" s="123"/>
      <c r="DJ150" s="123"/>
      <c r="DK150" s="123"/>
      <c r="DL150" s="123"/>
      <c r="DM150" s="123"/>
      <c r="DN150" s="123"/>
      <c r="DO150" s="123"/>
      <c r="DP150" s="123"/>
      <c r="DQ150" s="123"/>
      <c r="DR150" s="123"/>
      <c r="DS150" s="123"/>
      <c r="DT150" s="123"/>
      <c r="DU150" s="123"/>
      <c r="DV150" s="123"/>
      <c r="DW150" s="123"/>
      <c r="DX150" s="123"/>
      <c r="DY150" s="123"/>
      <c r="DZ150" s="123"/>
      <c r="EA150" s="123"/>
      <c r="EB150" s="123"/>
      <c r="EC150" s="123"/>
      <c r="ED150" s="123"/>
      <c r="EE150" s="123"/>
      <c r="EF150" s="123"/>
      <c r="EG150" s="123"/>
      <c r="EH150" s="123"/>
      <c r="EI150" s="123"/>
      <c r="EJ150" s="123"/>
      <c r="EK150" s="123"/>
      <c r="EL150" s="123"/>
      <c r="EM150" s="123"/>
      <c r="EN150" s="123"/>
      <c r="EO150" s="123"/>
      <c r="EP150" s="123"/>
      <c r="EQ150" s="123"/>
      <c r="ER150" s="123"/>
      <c r="ES150" s="123"/>
      <c r="ET150" s="123"/>
      <c r="EU150" s="123"/>
      <c r="EV150" s="123"/>
      <c r="EW150" s="123"/>
      <c r="EX150" s="123"/>
      <c r="EY150" s="123"/>
      <c r="EZ150" s="123"/>
      <c r="FA150" s="123"/>
      <c r="FB150" s="123"/>
      <c r="FC150" s="123"/>
      <c r="FD150" s="123"/>
      <c r="FE150" s="123"/>
      <c r="FF150" s="123"/>
      <c r="FG150" s="123"/>
      <c r="FH150" s="123"/>
      <c r="FI150" s="123"/>
      <c r="FJ150" s="123"/>
      <c r="FK150" s="123"/>
      <c r="FL150" s="123"/>
      <c r="FM150" s="123"/>
      <c r="FN150" s="123"/>
      <c r="FO150" s="123"/>
      <c r="FP150" s="123"/>
      <c r="FQ150" s="123"/>
      <c r="FR150" s="123"/>
      <c r="FS150" s="123"/>
      <c r="FT150" s="123"/>
      <c r="FU150" s="123"/>
      <c r="FV150" s="123"/>
    </row>
    <row r="151" spans="86:178" ht="12.75">
      <c r="CH151" s="123"/>
      <c r="CI151" s="123"/>
      <c r="CJ151" s="123"/>
      <c r="CK151" s="123"/>
      <c r="CL151" s="123"/>
      <c r="CM151" s="123"/>
      <c r="CN151" s="123"/>
      <c r="CO151" s="123"/>
      <c r="CP151" s="123"/>
      <c r="CQ151" s="123"/>
      <c r="CR151" s="123"/>
      <c r="CS151" s="123"/>
      <c r="CT151" s="123"/>
      <c r="CU151" s="123"/>
      <c r="CV151" s="123"/>
      <c r="CW151" s="123"/>
      <c r="CX151" s="123"/>
      <c r="CY151" s="123"/>
      <c r="CZ151" s="123"/>
      <c r="DA151" s="123"/>
      <c r="DB151" s="123"/>
      <c r="DC151" s="123"/>
      <c r="DD151" s="123"/>
      <c r="DE151" s="123"/>
      <c r="DF151" s="123"/>
      <c r="DG151" s="123"/>
      <c r="DH151" s="123"/>
      <c r="DI151" s="123"/>
      <c r="DJ151" s="123"/>
      <c r="DK151" s="123"/>
      <c r="DL151" s="123"/>
      <c r="DM151" s="123"/>
      <c r="DN151" s="123"/>
      <c r="DO151" s="123"/>
      <c r="DP151" s="123"/>
      <c r="DQ151" s="123"/>
      <c r="DR151" s="123"/>
      <c r="DS151" s="123"/>
      <c r="DT151" s="123"/>
      <c r="DU151" s="123"/>
      <c r="DV151" s="123"/>
      <c r="DW151" s="123"/>
      <c r="DX151" s="123"/>
      <c r="DY151" s="123"/>
      <c r="DZ151" s="123"/>
      <c r="EA151" s="123"/>
      <c r="EB151" s="123"/>
      <c r="EC151" s="123"/>
      <c r="ED151" s="123"/>
      <c r="EE151" s="123"/>
      <c r="EF151" s="123"/>
      <c r="EG151" s="123"/>
      <c r="EH151" s="123"/>
      <c r="EI151" s="123"/>
      <c r="EJ151" s="123"/>
      <c r="EK151" s="123"/>
      <c r="EL151" s="123"/>
      <c r="EM151" s="123"/>
      <c r="EN151" s="123"/>
      <c r="EO151" s="123"/>
      <c r="EP151" s="123"/>
      <c r="EQ151" s="123"/>
      <c r="ER151" s="123"/>
      <c r="ES151" s="123"/>
      <c r="ET151" s="123"/>
      <c r="EU151" s="123"/>
      <c r="EV151" s="123"/>
      <c r="EW151" s="123"/>
      <c r="EX151" s="123"/>
      <c r="EY151" s="123"/>
      <c r="EZ151" s="123"/>
      <c r="FA151" s="123"/>
      <c r="FB151" s="123"/>
      <c r="FC151" s="123"/>
      <c r="FD151" s="123"/>
      <c r="FE151" s="123"/>
      <c r="FF151" s="123"/>
      <c r="FG151" s="123"/>
      <c r="FH151" s="123"/>
      <c r="FI151" s="123"/>
      <c r="FJ151" s="123"/>
      <c r="FK151" s="123"/>
      <c r="FL151" s="123"/>
      <c r="FM151" s="123"/>
      <c r="FN151" s="123"/>
      <c r="FO151" s="123"/>
      <c r="FP151" s="123"/>
      <c r="FQ151" s="123"/>
      <c r="FR151" s="123"/>
      <c r="FS151" s="123"/>
      <c r="FT151" s="123"/>
      <c r="FU151" s="123"/>
      <c r="FV151" s="123"/>
    </row>
    <row r="152" spans="86:178" ht="12.75"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  <c r="CW152" s="123"/>
      <c r="CX152" s="123"/>
      <c r="CY152" s="123"/>
      <c r="CZ152" s="123"/>
      <c r="DA152" s="123"/>
      <c r="DB152" s="123"/>
      <c r="DC152" s="123"/>
      <c r="DD152" s="123"/>
      <c r="DE152" s="123"/>
      <c r="DF152" s="123"/>
      <c r="DG152" s="123"/>
      <c r="DH152" s="123"/>
      <c r="DI152" s="123"/>
      <c r="DJ152" s="123"/>
      <c r="DK152" s="123"/>
      <c r="DL152" s="123"/>
      <c r="DM152" s="123"/>
      <c r="DN152" s="123"/>
      <c r="DO152" s="123"/>
      <c r="DP152" s="123"/>
      <c r="DQ152" s="123"/>
      <c r="DR152" s="123"/>
      <c r="DS152" s="123"/>
      <c r="DT152" s="123"/>
      <c r="DU152" s="123"/>
      <c r="DV152" s="123"/>
      <c r="DW152" s="123"/>
      <c r="DX152" s="123"/>
      <c r="DY152" s="123"/>
      <c r="DZ152" s="123"/>
      <c r="EA152" s="123"/>
      <c r="EB152" s="123"/>
      <c r="EC152" s="123"/>
      <c r="ED152" s="123"/>
      <c r="EE152" s="123"/>
      <c r="EF152" s="123"/>
      <c r="EG152" s="123"/>
      <c r="EH152" s="123"/>
      <c r="EI152" s="123"/>
      <c r="EJ152" s="123"/>
      <c r="EK152" s="123"/>
      <c r="EL152" s="123"/>
      <c r="EM152" s="123"/>
      <c r="EN152" s="123"/>
      <c r="EO152" s="123"/>
      <c r="EP152" s="123"/>
      <c r="EQ152" s="123"/>
      <c r="ER152" s="123"/>
      <c r="ES152" s="123"/>
      <c r="ET152" s="123"/>
      <c r="EU152" s="123"/>
      <c r="EV152" s="123"/>
      <c r="EW152" s="123"/>
      <c r="EX152" s="123"/>
      <c r="EY152" s="123"/>
      <c r="EZ152" s="123"/>
      <c r="FA152" s="123"/>
      <c r="FB152" s="123"/>
      <c r="FC152" s="123"/>
      <c r="FD152" s="123"/>
      <c r="FE152" s="123"/>
      <c r="FF152" s="123"/>
      <c r="FG152" s="123"/>
      <c r="FH152" s="123"/>
      <c r="FI152" s="123"/>
      <c r="FJ152" s="123"/>
      <c r="FK152" s="123"/>
      <c r="FL152" s="123"/>
      <c r="FM152" s="123"/>
      <c r="FN152" s="123"/>
      <c r="FO152" s="123"/>
      <c r="FP152" s="123"/>
      <c r="FQ152" s="123"/>
      <c r="FR152" s="123"/>
      <c r="FS152" s="123"/>
      <c r="FT152" s="123"/>
      <c r="FU152" s="123"/>
      <c r="FV152" s="123"/>
    </row>
    <row r="153" spans="86:178" ht="12.75"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3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23"/>
      <c r="FH153" s="123"/>
      <c r="FI153" s="123"/>
      <c r="FJ153" s="123"/>
      <c r="FK153" s="123"/>
      <c r="FL153" s="123"/>
      <c r="FM153" s="123"/>
      <c r="FN153" s="123"/>
      <c r="FO153" s="123"/>
      <c r="FP153" s="123"/>
      <c r="FQ153" s="123"/>
      <c r="FR153" s="123"/>
      <c r="FS153" s="123"/>
      <c r="FT153" s="123"/>
      <c r="FU153" s="123"/>
      <c r="FV153" s="123"/>
    </row>
    <row r="154" spans="86:178" ht="12.75">
      <c r="CH154" s="123"/>
      <c r="CI154" s="123"/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3"/>
      <c r="CU154" s="123"/>
      <c r="CV154" s="123"/>
      <c r="CW154" s="123"/>
      <c r="CX154" s="123"/>
      <c r="CY154" s="123"/>
      <c r="CZ154" s="123"/>
      <c r="DA154" s="123"/>
      <c r="DB154" s="123"/>
      <c r="DC154" s="123"/>
      <c r="DD154" s="123"/>
      <c r="DE154" s="123"/>
      <c r="DF154" s="123"/>
      <c r="DG154" s="123"/>
      <c r="DH154" s="123"/>
      <c r="DI154" s="123"/>
      <c r="DJ154" s="123"/>
      <c r="DK154" s="123"/>
      <c r="DL154" s="123"/>
      <c r="DM154" s="123"/>
      <c r="DN154" s="123"/>
      <c r="DO154" s="123"/>
      <c r="DP154" s="123"/>
      <c r="DQ154" s="123"/>
      <c r="DR154" s="123"/>
      <c r="DS154" s="123"/>
      <c r="DT154" s="123"/>
      <c r="DU154" s="123"/>
      <c r="DV154" s="123"/>
      <c r="DW154" s="123"/>
      <c r="DX154" s="123"/>
      <c r="DY154" s="123"/>
      <c r="DZ154" s="123"/>
      <c r="EA154" s="123"/>
      <c r="EB154" s="123"/>
      <c r="EC154" s="123"/>
      <c r="ED154" s="123"/>
      <c r="EE154" s="123"/>
      <c r="EF154" s="123"/>
      <c r="EG154" s="123"/>
      <c r="EH154" s="123"/>
      <c r="EI154" s="123"/>
      <c r="EJ154" s="123"/>
      <c r="EK154" s="123"/>
      <c r="EL154" s="123"/>
      <c r="EM154" s="123"/>
      <c r="EN154" s="123"/>
      <c r="EO154" s="123"/>
      <c r="EP154" s="123"/>
      <c r="EQ154" s="123"/>
      <c r="ER154" s="123"/>
      <c r="ES154" s="123"/>
      <c r="ET154" s="123"/>
      <c r="EU154" s="123"/>
      <c r="EV154" s="123"/>
      <c r="EW154" s="123"/>
      <c r="EX154" s="123"/>
      <c r="EY154" s="123"/>
      <c r="EZ154" s="123"/>
      <c r="FA154" s="123"/>
      <c r="FB154" s="123"/>
      <c r="FC154" s="123"/>
      <c r="FD154" s="123"/>
      <c r="FE154" s="123"/>
      <c r="FF154" s="123"/>
      <c r="FG154" s="123"/>
      <c r="FH154" s="123"/>
      <c r="FI154" s="123"/>
      <c r="FJ154" s="123"/>
      <c r="FK154" s="123"/>
      <c r="FL154" s="123"/>
      <c r="FM154" s="123"/>
      <c r="FN154" s="123"/>
      <c r="FO154" s="123"/>
      <c r="FP154" s="123"/>
      <c r="FQ154" s="123"/>
      <c r="FR154" s="123"/>
      <c r="FS154" s="123"/>
      <c r="FT154" s="123"/>
      <c r="FU154" s="123"/>
      <c r="FV154" s="123"/>
    </row>
    <row r="155" spans="86:178" ht="12.75"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  <c r="CW155" s="123"/>
      <c r="CX155" s="123"/>
      <c r="CY155" s="123"/>
      <c r="CZ155" s="123"/>
      <c r="DA155" s="123"/>
      <c r="DB155" s="123"/>
      <c r="DC155" s="123"/>
      <c r="DD155" s="123"/>
      <c r="DE155" s="123"/>
      <c r="DF155" s="123"/>
      <c r="DG155" s="123"/>
      <c r="DH155" s="123"/>
      <c r="DI155" s="123"/>
      <c r="DJ155" s="123"/>
      <c r="DK155" s="123"/>
      <c r="DL155" s="123"/>
      <c r="DM155" s="123"/>
      <c r="DN155" s="123"/>
      <c r="DO155" s="123"/>
      <c r="DP155" s="123"/>
      <c r="DQ155" s="123"/>
      <c r="DR155" s="123"/>
      <c r="DS155" s="123"/>
      <c r="DT155" s="123"/>
      <c r="DU155" s="123"/>
      <c r="DV155" s="123"/>
      <c r="DW155" s="123"/>
      <c r="DX155" s="123"/>
      <c r="DY155" s="123"/>
      <c r="DZ155" s="123"/>
      <c r="EA155" s="123"/>
      <c r="EB155" s="123"/>
      <c r="EC155" s="123"/>
      <c r="ED155" s="123"/>
      <c r="EE155" s="123"/>
      <c r="EF155" s="123"/>
      <c r="EG155" s="123"/>
      <c r="EH155" s="123"/>
      <c r="EI155" s="123"/>
      <c r="EJ155" s="123"/>
      <c r="EK155" s="123"/>
      <c r="EL155" s="123"/>
      <c r="EM155" s="123"/>
      <c r="EN155" s="123"/>
      <c r="EO155" s="123"/>
      <c r="EP155" s="123"/>
      <c r="EQ155" s="123"/>
      <c r="ER155" s="123"/>
      <c r="ES155" s="123"/>
      <c r="ET155" s="123"/>
      <c r="EU155" s="123"/>
      <c r="EV155" s="123"/>
      <c r="EW155" s="123"/>
      <c r="EX155" s="123"/>
      <c r="EY155" s="123"/>
      <c r="EZ155" s="123"/>
      <c r="FA155" s="123"/>
      <c r="FB155" s="123"/>
      <c r="FC155" s="123"/>
      <c r="FD155" s="123"/>
      <c r="FE155" s="123"/>
      <c r="FF155" s="123"/>
      <c r="FG155" s="123"/>
      <c r="FH155" s="123"/>
      <c r="FI155" s="123"/>
      <c r="FJ155" s="123"/>
      <c r="FK155" s="123"/>
      <c r="FL155" s="123"/>
      <c r="FM155" s="123"/>
      <c r="FN155" s="123"/>
      <c r="FO155" s="123"/>
      <c r="FP155" s="123"/>
      <c r="FQ155" s="123"/>
      <c r="FR155" s="123"/>
      <c r="FS155" s="123"/>
      <c r="FT155" s="123"/>
      <c r="FU155" s="123"/>
      <c r="FV155" s="123"/>
    </row>
    <row r="156" spans="86:178" ht="12.75">
      <c r="CH156" s="123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3"/>
      <c r="CU156" s="123"/>
      <c r="CV156" s="123"/>
      <c r="CW156" s="123"/>
      <c r="CX156" s="123"/>
      <c r="CY156" s="123"/>
      <c r="CZ156" s="123"/>
      <c r="DA156" s="123"/>
      <c r="DB156" s="123"/>
      <c r="DC156" s="123"/>
      <c r="DD156" s="123"/>
      <c r="DE156" s="123"/>
      <c r="DF156" s="123"/>
      <c r="DG156" s="123"/>
      <c r="DH156" s="123"/>
      <c r="DI156" s="123"/>
      <c r="DJ156" s="123"/>
      <c r="DK156" s="123"/>
      <c r="DL156" s="123"/>
      <c r="DM156" s="123"/>
      <c r="DN156" s="123"/>
      <c r="DO156" s="123"/>
      <c r="DP156" s="123"/>
      <c r="DQ156" s="123"/>
      <c r="DR156" s="123"/>
      <c r="DS156" s="123"/>
      <c r="DT156" s="123"/>
      <c r="DU156" s="123"/>
      <c r="DV156" s="123"/>
      <c r="DW156" s="123"/>
      <c r="DX156" s="123"/>
      <c r="DY156" s="123"/>
      <c r="DZ156" s="123"/>
      <c r="EA156" s="123"/>
      <c r="EB156" s="123"/>
      <c r="EC156" s="123"/>
      <c r="ED156" s="123"/>
      <c r="EE156" s="123"/>
      <c r="EF156" s="123"/>
      <c r="EG156" s="123"/>
      <c r="EH156" s="123"/>
      <c r="EI156" s="123"/>
      <c r="EJ156" s="123"/>
      <c r="EK156" s="123"/>
      <c r="EL156" s="123"/>
      <c r="EM156" s="123"/>
      <c r="EN156" s="123"/>
      <c r="EO156" s="123"/>
      <c r="EP156" s="123"/>
      <c r="EQ156" s="123"/>
      <c r="ER156" s="123"/>
      <c r="ES156" s="123"/>
      <c r="ET156" s="123"/>
      <c r="EU156" s="123"/>
      <c r="EV156" s="123"/>
      <c r="EW156" s="123"/>
      <c r="EX156" s="123"/>
      <c r="EY156" s="123"/>
      <c r="EZ156" s="123"/>
      <c r="FA156" s="123"/>
      <c r="FB156" s="123"/>
      <c r="FC156" s="123"/>
      <c r="FD156" s="123"/>
      <c r="FE156" s="123"/>
      <c r="FF156" s="123"/>
      <c r="FG156" s="123"/>
      <c r="FH156" s="123"/>
      <c r="FI156" s="123"/>
      <c r="FJ156" s="123"/>
      <c r="FK156" s="123"/>
      <c r="FL156" s="123"/>
      <c r="FM156" s="123"/>
      <c r="FN156" s="123"/>
      <c r="FO156" s="123"/>
      <c r="FP156" s="123"/>
      <c r="FQ156" s="123"/>
      <c r="FR156" s="123"/>
      <c r="FS156" s="123"/>
      <c r="FT156" s="123"/>
      <c r="FU156" s="123"/>
      <c r="FV156" s="123"/>
    </row>
    <row r="157" spans="86:178" ht="12.75"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  <c r="DL157" s="123"/>
      <c r="DM157" s="123"/>
      <c r="DN157" s="123"/>
      <c r="DO157" s="123"/>
      <c r="DP157" s="123"/>
      <c r="DQ157" s="123"/>
      <c r="DR157" s="123"/>
      <c r="DS157" s="123"/>
      <c r="DT157" s="123"/>
      <c r="DU157" s="123"/>
      <c r="DV157" s="123"/>
      <c r="DW157" s="123"/>
      <c r="DX157" s="123"/>
      <c r="DY157" s="123"/>
      <c r="DZ157" s="123"/>
      <c r="EA157" s="123"/>
      <c r="EB157" s="123"/>
      <c r="EC157" s="123"/>
      <c r="ED157" s="123"/>
      <c r="EE157" s="123"/>
      <c r="EF157" s="123"/>
      <c r="EG157" s="123"/>
      <c r="EH157" s="123"/>
      <c r="EI157" s="123"/>
      <c r="EJ157" s="123"/>
      <c r="EK157" s="123"/>
      <c r="EL157" s="123"/>
      <c r="EM157" s="123"/>
      <c r="EN157" s="123"/>
      <c r="EO157" s="123"/>
      <c r="EP157" s="123"/>
      <c r="EQ157" s="123"/>
      <c r="ER157" s="123"/>
      <c r="ES157" s="123"/>
      <c r="ET157" s="123"/>
      <c r="EU157" s="123"/>
      <c r="EV157" s="123"/>
      <c r="EW157" s="123"/>
      <c r="EX157" s="123"/>
      <c r="EY157" s="123"/>
      <c r="EZ157" s="123"/>
      <c r="FA157" s="123"/>
      <c r="FB157" s="123"/>
      <c r="FC157" s="123"/>
      <c r="FD157" s="123"/>
      <c r="FE157" s="123"/>
      <c r="FF157" s="123"/>
      <c r="FG157" s="123"/>
      <c r="FH157" s="123"/>
      <c r="FI157" s="123"/>
      <c r="FJ157" s="123"/>
      <c r="FK157" s="123"/>
      <c r="FL157" s="123"/>
      <c r="FM157" s="123"/>
      <c r="FN157" s="123"/>
      <c r="FO157" s="123"/>
      <c r="FP157" s="123"/>
      <c r="FQ157" s="123"/>
      <c r="FR157" s="123"/>
      <c r="FS157" s="123"/>
      <c r="FT157" s="123"/>
      <c r="FU157" s="123"/>
      <c r="FV157" s="123"/>
    </row>
    <row r="158" spans="86:178" ht="12.75"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3"/>
      <c r="CU158" s="123"/>
      <c r="CV158" s="123"/>
      <c r="CW158" s="123"/>
      <c r="CX158" s="123"/>
      <c r="CY158" s="123"/>
      <c r="CZ158" s="123"/>
      <c r="DA158" s="123"/>
      <c r="DB158" s="123"/>
      <c r="DC158" s="123"/>
      <c r="DD158" s="123"/>
      <c r="DE158" s="123"/>
      <c r="DF158" s="123"/>
      <c r="DG158" s="123"/>
      <c r="DH158" s="123"/>
      <c r="DI158" s="123"/>
      <c r="DJ158" s="123"/>
      <c r="DK158" s="123"/>
      <c r="DL158" s="123"/>
      <c r="DM158" s="123"/>
      <c r="DN158" s="123"/>
      <c r="DO158" s="123"/>
      <c r="DP158" s="123"/>
      <c r="DQ158" s="123"/>
      <c r="DR158" s="123"/>
      <c r="DS158" s="123"/>
      <c r="DT158" s="123"/>
      <c r="DU158" s="123"/>
      <c r="DV158" s="123"/>
      <c r="DW158" s="123"/>
      <c r="DX158" s="123"/>
      <c r="DY158" s="123"/>
      <c r="DZ158" s="123"/>
      <c r="EA158" s="123"/>
      <c r="EB158" s="123"/>
      <c r="EC158" s="123"/>
      <c r="ED158" s="123"/>
      <c r="EE158" s="123"/>
      <c r="EF158" s="123"/>
      <c r="EG158" s="123"/>
      <c r="EH158" s="123"/>
      <c r="EI158" s="123"/>
      <c r="EJ158" s="123"/>
      <c r="EK158" s="123"/>
      <c r="EL158" s="123"/>
      <c r="EM158" s="123"/>
      <c r="EN158" s="123"/>
      <c r="EO158" s="123"/>
      <c r="EP158" s="123"/>
      <c r="EQ158" s="123"/>
      <c r="ER158" s="123"/>
      <c r="ES158" s="123"/>
      <c r="ET158" s="123"/>
      <c r="EU158" s="123"/>
      <c r="EV158" s="123"/>
      <c r="EW158" s="123"/>
      <c r="EX158" s="123"/>
      <c r="EY158" s="123"/>
      <c r="EZ158" s="123"/>
      <c r="FA158" s="123"/>
      <c r="FB158" s="123"/>
      <c r="FC158" s="123"/>
      <c r="FD158" s="123"/>
      <c r="FE158" s="123"/>
      <c r="FF158" s="123"/>
      <c r="FG158" s="123"/>
      <c r="FH158" s="123"/>
      <c r="FI158" s="123"/>
      <c r="FJ158" s="123"/>
      <c r="FK158" s="123"/>
      <c r="FL158" s="123"/>
      <c r="FM158" s="123"/>
      <c r="FN158" s="123"/>
      <c r="FO158" s="123"/>
      <c r="FP158" s="123"/>
      <c r="FQ158" s="123"/>
      <c r="FR158" s="123"/>
      <c r="FS158" s="123"/>
      <c r="FT158" s="123"/>
      <c r="FU158" s="123"/>
      <c r="FV158" s="123"/>
    </row>
    <row r="159" spans="86:178" ht="12.75"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123"/>
      <c r="DP159" s="123"/>
      <c r="DQ159" s="123"/>
      <c r="DR159" s="123"/>
      <c r="DS159" s="123"/>
      <c r="DT159" s="123"/>
      <c r="DU159" s="123"/>
      <c r="DV159" s="123"/>
      <c r="DW159" s="123"/>
      <c r="DX159" s="123"/>
      <c r="DY159" s="123"/>
      <c r="DZ159" s="123"/>
      <c r="EA159" s="123"/>
      <c r="EB159" s="123"/>
      <c r="EC159" s="123"/>
      <c r="ED159" s="123"/>
      <c r="EE159" s="123"/>
      <c r="EF159" s="123"/>
      <c r="EG159" s="123"/>
      <c r="EH159" s="123"/>
      <c r="EI159" s="123"/>
      <c r="EJ159" s="123"/>
      <c r="EK159" s="123"/>
      <c r="EL159" s="123"/>
      <c r="EM159" s="123"/>
      <c r="EN159" s="123"/>
      <c r="EO159" s="123"/>
      <c r="EP159" s="123"/>
      <c r="EQ159" s="123"/>
      <c r="ER159" s="123"/>
      <c r="ES159" s="123"/>
      <c r="ET159" s="123"/>
      <c r="EU159" s="123"/>
      <c r="EV159" s="123"/>
      <c r="EW159" s="123"/>
      <c r="EX159" s="123"/>
      <c r="EY159" s="123"/>
      <c r="EZ159" s="123"/>
      <c r="FA159" s="123"/>
      <c r="FB159" s="123"/>
      <c r="FC159" s="123"/>
      <c r="FD159" s="123"/>
      <c r="FE159" s="123"/>
      <c r="FF159" s="123"/>
      <c r="FG159" s="123"/>
      <c r="FH159" s="123"/>
      <c r="FI159" s="123"/>
      <c r="FJ159" s="123"/>
      <c r="FK159" s="123"/>
      <c r="FL159" s="123"/>
      <c r="FM159" s="123"/>
      <c r="FN159" s="123"/>
      <c r="FO159" s="123"/>
      <c r="FP159" s="123"/>
      <c r="FQ159" s="123"/>
      <c r="FR159" s="123"/>
      <c r="FS159" s="123"/>
      <c r="FT159" s="123"/>
      <c r="FU159" s="123"/>
      <c r="FV159" s="123"/>
    </row>
    <row r="160" spans="86:178" ht="12.75">
      <c r="CH160" s="123"/>
      <c r="CI160" s="123"/>
      <c r="CJ160" s="123"/>
      <c r="CK160" s="123"/>
      <c r="CL160" s="123"/>
      <c r="CM160" s="123"/>
      <c r="CN160" s="123"/>
      <c r="CO160" s="123"/>
      <c r="CP160" s="123"/>
      <c r="CQ160" s="123"/>
      <c r="CR160" s="123"/>
      <c r="CS160" s="123"/>
      <c r="CT160" s="123"/>
      <c r="CU160" s="123"/>
      <c r="CV160" s="123"/>
      <c r="CW160" s="123"/>
      <c r="CX160" s="123"/>
      <c r="CY160" s="123"/>
      <c r="CZ160" s="123"/>
      <c r="DA160" s="123"/>
      <c r="DB160" s="123"/>
      <c r="DC160" s="123"/>
      <c r="DD160" s="123"/>
      <c r="DE160" s="123"/>
      <c r="DF160" s="123"/>
      <c r="DG160" s="123"/>
      <c r="DH160" s="123"/>
      <c r="DI160" s="123"/>
      <c r="DJ160" s="123"/>
      <c r="DK160" s="123"/>
      <c r="DL160" s="123"/>
      <c r="DM160" s="123"/>
      <c r="DN160" s="123"/>
      <c r="DO160" s="123"/>
      <c r="DP160" s="123"/>
      <c r="DQ160" s="123"/>
      <c r="DR160" s="123"/>
      <c r="DS160" s="123"/>
      <c r="DT160" s="123"/>
      <c r="DU160" s="123"/>
      <c r="DV160" s="123"/>
      <c r="DW160" s="123"/>
      <c r="DX160" s="123"/>
      <c r="DY160" s="123"/>
      <c r="DZ160" s="123"/>
      <c r="EA160" s="123"/>
      <c r="EB160" s="123"/>
      <c r="EC160" s="123"/>
      <c r="ED160" s="123"/>
      <c r="EE160" s="123"/>
      <c r="EF160" s="123"/>
      <c r="EG160" s="123"/>
      <c r="EH160" s="123"/>
      <c r="EI160" s="123"/>
      <c r="EJ160" s="123"/>
      <c r="EK160" s="123"/>
      <c r="EL160" s="123"/>
      <c r="EM160" s="123"/>
      <c r="EN160" s="123"/>
      <c r="EO160" s="123"/>
      <c r="EP160" s="123"/>
      <c r="EQ160" s="123"/>
      <c r="ER160" s="123"/>
      <c r="ES160" s="123"/>
      <c r="ET160" s="123"/>
      <c r="EU160" s="123"/>
      <c r="EV160" s="123"/>
      <c r="EW160" s="123"/>
      <c r="EX160" s="123"/>
      <c r="EY160" s="123"/>
      <c r="EZ160" s="123"/>
      <c r="FA160" s="123"/>
      <c r="FB160" s="123"/>
      <c r="FC160" s="123"/>
      <c r="FD160" s="123"/>
      <c r="FE160" s="123"/>
      <c r="FF160" s="123"/>
      <c r="FG160" s="123"/>
      <c r="FH160" s="123"/>
      <c r="FI160" s="123"/>
      <c r="FJ160" s="123"/>
      <c r="FK160" s="123"/>
      <c r="FL160" s="123"/>
      <c r="FM160" s="123"/>
      <c r="FN160" s="123"/>
      <c r="FO160" s="123"/>
      <c r="FP160" s="123"/>
      <c r="FQ160" s="123"/>
      <c r="FR160" s="123"/>
      <c r="FS160" s="123"/>
      <c r="FT160" s="123"/>
      <c r="FU160" s="123"/>
      <c r="FV160" s="123"/>
    </row>
    <row r="161" spans="86:178" ht="12.75"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123"/>
      <c r="CU161" s="123"/>
      <c r="CV161" s="123"/>
      <c r="CW161" s="123"/>
      <c r="CX161" s="123"/>
      <c r="CY161" s="123"/>
      <c r="CZ161" s="123"/>
      <c r="DA161" s="123"/>
      <c r="DB161" s="123"/>
      <c r="DC161" s="123"/>
      <c r="DD161" s="123"/>
      <c r="DE161" s="123"/>
      <c r="DF161" s="123"/>
      <c r="DG161" s="123"/>
      <c r="DH161" s="123"/>
      <c r="DI161" s="123"/>
      <c r="DJ161" s="123"/>
      <c r="DK161" s="123"/>
      <c r="DL161" s="123"/>
      <c r="DM161" s="123"/>
      <c r="DN161" s="123"/>
      <c r="DO161" s="123"/>
      <c r="DP161" s="123"/>
      <c r="DQ161" s="123"/>
      <c r="DR161" s="123"/>
      <c r="DS161" s="123"/>
      <c r="DT161" s="123"/>
      <c r="DU161" s="123"/>
      <c r="DV161" s="123"/>
      <c r="DW161" s="123"/>
      <c r="DX161" s="123"/>
      <c r="DY161" s="123"/>
      <c r="DZ161" s="123"/>
      <c r="EA161" s="123"/>
      <c r="EB161" s="123"/>
      <c r="EC161" s="123"/>
      <c r="ED161" s="123"/>
      <c r="EE161" s="123"/>
      <c r="EF161" s="123"/>
      <c r="EG161" s="123"/>
      <c r="EH161" s="123"/>
      <c r="EI161" s="123"/>
      <c r="EJ161" s="123"/>
      <c r="EK161" s="123"/>
      <c r="EL161" s="123"/>
      <c r="EM161" s="123"/>
      <c r="EN161" s="123"/>
      <c r="EO161" s="123"/>
      <c r="EP161" s="123"/>
      <c r="EQ161" s="123"/>
      <c r="ER161" s="123"/>
      <c r="ES161" s="123"/>
      <c r="ET161" s="123"/>
      <c r="EU161" s="123"/>
      <c r="EV161" s="123"/>
      <c r="EW161" s="123"/>
      <c r="EX161" s="123"/>
      <c r="EY161" s="123"/>
      <c r="EZ161" s="123"/>
      <c r="FA161" s="123"/>
      <c r="FB161" s="123"/>
      <c r="FC161" s="123"/>
      <c r="FD161" s="123"/>
      <c r="FE161" s="123"/>
      <c r="FF161" s="123"/>
      <c r="FG161" s="123"/>
      <c r="FH161" s="123"/>
      <c r="FI161" s="123"/>
      <c r="FJ161" s="123"/>
      <c r="FK161" s="123"/>
      <c r="FL161" s="123"/>
      <c r="FM161" s="123"/>
      <c r="FN161" s="123"/>
      <c r="FO161" s="123"/>
      <c r="FP161" s="123"/>
      <c r="FQ161" s="123"/>
      <c r="FR161" s="123"/>
      <c r="FS161" s="123"/>
      <c r="FT161" s="123"/>
      <c r="FU161" s="123"/>
      <c r="FV161" s="123"/>
    </row>
    <row r="162" spans="86:178" ht="12.75">
      <c r="CH162" s="123"/>
      <c r="CI162" s="123"/>
      <c r="CJ162" s="123"/>
      <c r="CK162" s="123"/>
      <c r="CL162" s="123"/>
      <c r="CM162" s="123"/>
      <c r="CN162" s="123"/>
      <c r="CO162" s="123"/>
      <c r="CP162" s="123"/>
      <c r="CQ162" s="123"/>
      <c r="CR162" s="123"/>
      <c r="CS162" s="123"/>
      <c r="CT162" s="123"/>
      <c r="CU162" s="123"/>
      <c r="CV162" s="123"/>
      <c r="CW162" s="123"/>
      <c r="CX162" s="123"/>
      <c r="CY162" s="123"/>
      <c r="CZ162" s="123"/>
      <c r="DA162" s="123"/>
      <c r="DB162" s="123"/>
      <c r="DC162" s="123"/>
      <c r="DD162" s="123"/>
      <c r="DE162" s="123"/>
      <c r="DF162" s="123"/>
      <c r="DG162" s="123"/>
      <c r="DH162" s="123"/>
      <c r="DI162" s="123"/>
      <c r="DJ162" s="123"/>
      <c r="DK162" s="123"/>
      <c r="DL162" s="123"/>
      <c r="DM162" s="123"/>
      <c r="DN162" s="123"/>
      <c r="DO162" s="123"/>
      <c r="DP162" s="123"/>
      <c r="DQ162" s="123"/>
      <c r="DR162" s="123"/>
      <c r="DS162" s="123"/>
      <c r="DT162" s="123"/>
      <c r="DU162" s="123"/>
      <c r="DV162" s="123"/>
      <c r="DW162" s="123"/>
      <c r="DX162" s="123"/>
      <c r="DY162" s="123"/>
      <c r="DZ162" s="123"/>
      <c r="EA162" s="123"/>
      <c r="EB162" s="123"/>
      <c r="EC162" s="123"/>
      <c r="ED162" s="123"/>
      <c r="EE162" s="123"/>
      <c r="EF162" s="123"/>
      <c r="EG162" s="123"/>
      <c r="EH162" s="123"/>
      <c r="EI162" s="123"/>
      <c r="EJ162" s="123"/>
      <c r="EK162" s="123"/>
      <c r="EL162" s="123"/>
      <c r="EM162" s="123"/>
      <c r="EN162" s="123"/>
      <c r="EO162" s="123"/>
      <c r="EP162" s="123"/>
      <c r="EQ162" s="123"/>
      <c r="ER162" s="123"/>
      <c r="ES162" s="123"/>
      <c r="ET162" s="123"/>
      <c r="EU162" s="123"/>
      <c r="EV162" s="123"/>
      <c r="EW162" s="123"/>
      <c r="EX162" s="123"/>
      <c r="EY162" s="123"/>
      <c r="EZ162" s="123"/>
      <c r="FA162" s="123"/>
      <c r="FB162" s="123"/>
      <c r="FC162" s="123"/>
      <c r="FD162" s="123"/>
      <c r="FE162" s="123"/>
      <c r="FF162" s="123"/>
      <c r="FG162" s="123"/>
      <c r="FH162" s="123"/>
      <c r="FI162" s="123"/>
      <c r="FJ162" s="123"/>
      <c r="FK162" s="123"/>
      <c r="FL162" s="123"/>
      <c r="FM162" s="123"/>
      <c r="FN162" s="123"/>
      <c r="FO162" s="123"/>
      <c r="FP162" s="123"/>
      <c r="FQ162" s="123"/>
      <c r="FR162" s="123"/>
      <c r="FS162" s="123"/>
      <c r="FT162" s="123"/>
      <c r="FU162" s="123"/>
      <c r="FV162" s="123"/>
    </row>
    <row r="163" spans="86:178" ht="12.75">
      <c r="CH163" s="123"/>
      <c r="CI163" s="123"/>
      <c r="CJ163" s="123"/>
      <c r="CK163" s="123"/>
      <c r="CL163" s="123"/>
      <c r="CM163" s="123"/>
      <c r="CN163" s="123"/>
      <c r="CO163" s="123"/>
      <c r="CP163" s="123"/>
      <c r="CQ163" s="123"/>
      <c r="CR163" s="123"/>
      <c r="CS163" s="123"/>
      <c r="CT163" s="123"/>
      <c r="CU163" s="123"/>
      <c r="CV163" s="123"/>
      <c r="CW163" s="123"/>
      <c r="CX163" s="123"/>
      <c r="CY163" s="123"/>
      <c r="CZ163" s="123"/>
      <c r="DA163" s="123"/>
      <c r="DB163" s="123"/>
      <c r="DC163" s="123"/>
      <c r="DD163" s="123"/>
      <c r="DE163" s="123"/>
      <c r="DF163" s="123"/>
      <c r="DG163" s="123"/>
      <c r="DH163" s="123"/>
      <c r="DI163" s="123"/>
      <c r="DJ163" s="123"/>
      <c r="DK163" s="123"/>
      <c r="DL163" s="123"/>
      <c r="DM163" s="123"/>
      <c r="DN163" s="123"/>
      <c r="DO163" s="123"/>
      <c r="DP163" s="123"/>
      <c r="DQ163" s="123"/>
      <c r="DR163" s="123"/>
      <c r="DS163" s="123"/>
      <c r="DT163" s="123"/>
      <c r="DU163" s="123"/>
      <c r="DV163" s="123"/>
      <c r="DW163" s="123"/>
      <c r="DX163" s="123"/>
      <c r="DY163" s="123"/>
      <c r="DZ163" s="123"/>
      <c r="EA163" s="123"/>
      <c r="EB163" s="123"/>
      <c r="EC163" s="123"/>
      <c r="ED163" s="123"/>
      <c r="EE163" s="123"/>
      <c r="EF163" s="123"/>
      <c r="EG163" s="123"/>
      <c r="EH163" s="123"/>
      <c r="EI163" s="123"/>
      <c r="EJ163" s="123"/>
      <c r="EK163" s="123"/>
      <c r="EL163" s="123"/>
      <c r="EM163" s="123"/>
      <c r="EN163" s="123"/>
      <c r="EO163" s="123"/>
      <c r="EP163" s="123"/>
      <c r="EQ163" s="123"/>
      <c r="ER163" s="123"/>
      <c r="ES163" s="123"/>
      <c r="ET163" s="123"/>
      <c r="EU163" s="123"/>
      <c r="EV163" s="123"/>
      <c r="EW163" s="123"/>
      <c r="EX163" s="123"/>
      <c r="EY163" s="123"/>
      <c r="EZ163" s="123"/>
      <c r="FA163" s="123"/>
      <c r="FB163" s="123"/>
      <c r="FC163" s="123"/>
      <c r="FD163" s="123"/>
      <c r="FE163" s="123"/>
      <c r="FF163" s="123"/>
      <c r="FG163" s="123"/>
      <c r="FH163" s="123"/>
      <c r="FI163" s="123"/>
      <c r="FJ163" s="123"/>
      <c r="FK163" s="123"/>
      <c r="FL163" s="123"/>
      <c r="FM163" s="123"/>
      <c r="FN163" s="123"/>
      <c r="FO163" s="123"/>
      <c r="FP163" s="123"/>
      <c r="FQ163" s="123"/>
      <c r="FR163" s="123"/>
      <c r="FS163" s="123"/>
      <c r="FT163" s="123"/>
      <c r="FU163" s="123"/>
      <c r="FV163" s="123"/>
    </row>
    <row r="164" spans="86:178" ht="12.75">
      <c r="CH164" s="123"/>
      <c r="CI164" s="123"/>
      <c r="CJ164" s="123"/>
      <c r="CK164" s="123"/>
      <c r="CL164" s="123"/>
      <c r="CM164" s="123"/>
      <c r="CN164" s="123"/>
      <c r="CO164" s="123"/>
      <c r="CP164" s="123"/>
      <c r="CQ164" s="123"/>
      <c r="CR164" s="123"/>
      <c r="CS164" s="123"/>
      <c r="CT164" s="123"/>
      <c r="CU164" s="123"/>
      <c r="CV164" s="123"/>
      <c r="CW164" s="123"/>
      <c r="CX164" s="123"/>
      <c r="CY164" s="123"/>
      <c r="CZ164" s="123"/>
      <c r="DA164" s="123"/>
      <c r="DB164" s="123"/>
      <c r="DC164" s="123"/>
      <c r="DD164" s="123"/>
      <c r="DE164" s="123"/>
      <c r="DF164" s="123"/>
      <c r="DG164" s="123"/>
      <c r="DH164" s="123"/>
      <c r="DI164" s="123"/>
      <c r="DJ164" s="123"/>
      <c r="DK164" s="123"/>
      <c r="DL164" s="123"/>
      <c r="DM164" s="123"/>
      <c r="DN164" s="123"/>
      <c r="DO164" s="123"/>
      <c r="DP164" s="123"/>
      <c r="DQ164" s="123"/>
      <c r="DR164" s="123"/>
      <c r="DS164" s="123"/>
      <c r="DT164" s="123"/>
      <c r="DU164" s="123"/>
      <c r="DV164" s="123"/>
      <c r="DW164" s="123"/>
      <c r="DX164" s="123"/>
      <c r="DY164" s="123"/>
      <c r="DZ164" s="123"/>
      <c r="EA164" s="123"/>
      <c r="EB164" s="123"/>
      <c r="EC164" s="123"/>
      <c r="ED164" s="123"/>
      <c r="EE164" s="123"/>
      <c r="EF164" s="123"/>
      <c r="EG164" s="123"/>
      <c r="EH164" s="123"/>
      <c r="EI164" s="123"/>
      <c r="EJ164" s="123"/>
      <c r="EK164" s="123"/>
      <c r="EL164" s="123"/>
      <c r="EM164" s="123"/>
      <c r="EN164" s="123"/>
      <c r="EO164" s="123"/>
      <c r="EP164" s="123"/>
      <c r="EQ164" s="123"/>
      <c r="ER164" s="123"/>
      <c r="ES164" s="123"/>
      <c r="ET164" s="123"/>
      <c r="EU164" s="123"/>
      <c r="EV164" s="123"/>
      <c r="EW164" s="123"/>
      <c r="EX164" s="123"/>
      <c r="EY164" s="123"/>
      <c r="EZ164" s="123"/>
      <c r="FA164" s="123"/>
      <c r="FB164" s="123"/>
      <c r="FC164" s="123"/>
      <c r="FD164" s="123"/>
      <c r="FE164" s="123"/>
      <c r="FF164" s="123"/>
      <c r="FG164" s="123"/>
      <c r="FH164" s="123"/>
      <c r="FI164" s="123"/>
      <c r="FJ164" s="123"/>
      <c r="FK164" s="123"/>
      <c r="FL164" s="123"/>
      <c r="FM164" s="123"/>
      <c r="FN164" s="123"/>
      <c r="FO164" s="123"/>
      <c r="FP164" s="123"/>
      <c r="FQ164" s="123"/>
      <c r="FR164" s="123"/>
      <c r="FS164" s="123"/>
      <c r="FT164" s="123"/>
      <c r="FU164" s="123"/>
      <c r="FV164" s="123"/>
    </row>
    <row r="165" spans="86:178" ht="12.75"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3"/>
      <c r="DB165" s="123"/>
      <c r="DC165" s="123"/>
      <c r="DD165" s="123"/>
      <c r="DE165" s="123"/>
      <c r="DF165" s="123"/>
      <c r="DG165" s="123"/>
      <c r="DH165" s="123"/>
      <c r="DI165" s="123"/>
      <c r="DJ165" s="123"/>
      <c r="DK165" s="123"/>
      <c r="DL165" s="123"/>
      <c r="DM165" s="123"/>
      <c r="DN165" s="123"/>
      <c r="DO165" s="123"/>
      <c r="DP165" s="123"/>
      <c r="DQ165" s="123"/>
      <c r="DR165" s="123"/>
      <c r="DS165" s="123"/>
      <c r="DT165" s="123"/>
      <c r="DU165" s="123"/>
      <c r="DV165" s="123"/>
      <c r="DW165" s="123"/>
      <c r="DX165" s="123"/>
      <c r="DY165" s="123"/>
      <c r="DZ165" s="123"/>
      <c r="EA165" s="123"/>
      <c r="EB165" s="123"/>
      <c r="EC165" s="123"/>
      <c r="ED165" s="123"/>
      <c r="EE165" s="123"/>
      <c r="EF165" s="123"/>
      <c r="EG165" s="123"/>
      <c r="EH165" s="123"/>
      <c r="EI165" s="123"/>
      <c r="EJ165" s="123"/>
      <c r="EK165" s="123"/>
      <c r="EL165" s="123"/>
      <c r="EM165" s="123"/>
      <c r="EN165" s="123"/>
      <c r="EO165" s="123"/>
      <c r="EP165" s="123"/>
      <c r="EQ165" s="123"/>
      <c r="ER165" s="123"/>
      <c r="ES165" s="123"/>
      <c r="ET165" s="123"/>
      <c r="EU165" s="123"/>
      <c r="EV165" s="123"/>
      <c r="EW165" s="123"/>
      <c r="EX165" s="123"/>
      <c r="EY165" s="123"/>
      <c r="EZ165" s="123"/>
      <c r="FA165" s="123"/>
      <c r="FB165" s="123"/>
      <c r="FC165" s="123"/>
      <c r="FD165" s="123"/>
      <c r="FE165" s="123"/>
      <c r="FF165" s="123"/>
      <c r="FG165" s="123"/>
      <c r="FH165" s="123"/>
      <c r="FI165" s="123"/>
      <c r="FJ165" s="123"/>
      <c r="FK165" s="123"/>
      <c r="FL165" s="123"/>
      <c r="FM165" s="123"/>
      <c r="FN165" s="123"/>
      <c r="FO165" s="123"/>
      <c r="FP165" s="123"/>
      <c r="FQ165" s="123"/>
      <c r="FR165" s="123"/>
      <c r="FS165" s="123"/>
      <c r="FT165" s="123"/>
      <c r="FU165" s="123"/>
      <c r="FV165" s="123"/>
    </row>
    <row r="166" spans="86:178" ht="12.75"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  <c r="CW166" s="123"/>
      <c r="CX166" s="123"/>
      <c r="CY166" s="123"/>
      <c r="CZ166" s="123"/>
      <c r="DA166" s="123"/>
      <c r="DB166" s="123"/>
      <c r="DC166" s="123"/>
      <c r="DD166" s="123"/>
      <c r="DE166" s="123"/>
      <c r="DF166" s="123"/>
      <c r="DG166" s="123"/>
      <c r="DH166" s="123"/>
      <c r="DI166" s="123"/>
      <c r="DJ166" s="123"/>
      <c r="DK166" s="123"/>
      <c r="DL166" s="123"/>
      <c r="DM166" s="123"/>
      <c r="DN166" s="123"/>
      <c r="DO166" s="123"/>
      <c r="DP166" s="123"/>
      <c r="DQ166" s="123"/>
      <c r="DR166" s="123"/>
      <c r="DS166" s="123"/>
      <c r="DT166" s="123"/>
      <c r="DU166" s="123"/>
      <c r="DV166" s="123"/>
      <c r="DW166" s="123"/>
      <c r="DX166" s="123"/>
      <c r="DY166" s="123"/>
      <c r="DZ166" s="123"/>
      <c r="EA166" s="123"/>
      <c r="EB166" s="123"/>
      <c r="EC166" s="123"/>
      <c r="ED166" s="123"/>
      <c r="EE166" s="123"/>
      <c r="EF166" s="123"/>
      <c r="EG166" s="123"/>
      <c r="EH166" s="123"/>
      <c r="EI166" s="123"/>
      <c r="EJ166" s="123"/>
      <c r="EK166" s="123"/>
      <c r="EL166" s="123"/>
      <c r="EM166" s="123"/>
      <c r="EN166" s="123"/>
      <c r="EO166" s="123"/>
      <c r="EP166" s="123"/>
      <c r="EQ166" s="123"/>
      <c r="ER166" s="123"/>
      <c r="ES166" s="123"/>
      <c r="ET166" s="123"/>
      <c r="EU166" s="123"/>
      <c r="EV166" s="123"/>
      <c r="EW166" s="123"/>
      <c r="EX166" s="123"/>
      <c r="EY166" s="123"/>
      <c r="EZ166" s="123"/>
      <c r="FA166" s="123"/>
      <c r="FB166" s="123"/>
      <c r="FC166" s="123"/>
      <c r="FD166" s="123"/>
      <c r="FE166" s="123"/>
      <c r="FF166" s="123"/>
      <c r="FG166" s="123"/>
      <c r="FH166" s="123"/>
      <c r="FI166" s="123"/>
      <c r="FJ166" s="123"/>
      <c r="FK166" s="123"/>
      <c r="FL166" s="123"/>
      <c r="FM166" s="123"/>
      <c r="FN166" s="123"/>
      <c r="FO166" s="123"/>
      <c r="FP166" s="123"/>
      <c r="FQ166" s="123"/>
      <c r="FR166" s="123"/>
      <c r="FS166" s="123"/>
      <c r="FT166" s="123"/>
      <c r="FU166" s="123"/>
      <c r="FV166" s="123"/>
    </row>
    <row r="167" spans="86:178" ht="12.75">
      <c r="CH167" s="123"/>
      <c r="CI167" s="123"/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  <c r="CW167" s="123"/>
      <c r="CX167" s="123"/>
      <c r="CY167" s="123"/>
      <c r="CZ167" s="123"/>
      <c r="DA167" s="123"/>
      <c r="DB167" s="123"/>
      <c r="DC167" s="123"/>
      <c r="DD167" s="123"/>
      <c r="DE167" s="123"/>
      <c r="DF167" s="123"/>
      <c r="DG167" s="123"/>
      <c r="DH167" s="123"/>
      <c r="DI167" s="123"/>
      <c r="DJ167" s="123"/>
      <c r="DK167" s="123"/>
      <c r="DL167" s="123"/>
      <c r="DM167" s="123"/>
      <c r="DN167" s="123"/>
      <c r="DO167" s="123"/>
      <c r="DP167" s="123"/>
      <c r="DQ167" s="123"/>
      <c r="DR167" s="123"/>
      <c r="DS167" s="123"/>
      <c r="DT167" s="123"/>
      <c r="DU167" s="123"/>
      <c r="DV167" s="123"/>
      <c r="DW167" s="123"/>
      <c r="DX167" s="123"/>
      <c r="DY167" s="123"/>
      <c r="DZ167" s="123"/>
      <c r="EA167" s="123"/>
      <c r="EB167" s="123"/>
      <c r="EC167" s="123"/>
      <c r="ED167" s="123"/>
      <c r="EE167" s="123"/>
      <c r="EF167" s="123"/>
      <c r="EG167" s="123"/>
      <c r="EH167" s="123"/>
      <c r="EI167" s="123"/>
      <c r="EJ167" s="123"/>
      <c r="EK167" s="123"/>
      <c r="EL167" s="123"/>
      <c r="EM167" s="123"/>
      <c r="EN167" s="123"/>
      <c r="EO167" s="123"/>
      <c r="EP167" s="123"/>
      <c r="EQ167" s="123"/>
      <c r="ER167" s="123"/>
      <c r="ES167" s="123"/>
      <c r="ET167" s="123"/>
      <c r="EU167" s="123"/>
      <c r="EV167" s="123"/>
      <c r="EW167" s="123"/>
      <c r="EX167" s="123"/>
      <c r="EY167" s="123"/>
      <c r="EZ167" s="123"/>
      <c r="FA167" s="123"/>
      <c r="FB167" s="123"/>
      <c r="FC167" s="123"/>
      <c r="FD167" s="123"/>
      <c r="FE167" s="123"/>
      <c r="FF167" s="123"/>
      <c r="FG167" s="123"/>
      <c r="FH167" s="123"/>
      <c r="FI167" s="123"/>
      <c r="FJ167" s="123"/>
      <c r="FK167" s="123"/>
      <c r="FL167" s="123"/>
      <c r="FM167" s="123"/>
      <c r="FN167" s="123"/>
      <c r="FO167" s="123"/>
      <c r="FP167" s="123"/>
      <c r="FQ167" s="123"/>
      <c r="FR167" s="123"/>
      <c r="FS167" s="123"/>
      <c r="FT167" s="123"/>
      <c r="FU167" s="123"/>
      <c r="FV167" s="123"/>
    </row>
    <row r="168" spans="86:178" ht="12.75"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3"/>
      <c r="DB168" s="123"/>
      <c r="DC168" s="123"/>
      <c r="DD168" s="123"/>
      <c r="DE168" s="123"/>
      <c r="DF168" s="123"/>
      <c r="DG168" s="123"/>
      <c r="DH168" s="123"/>
      <c r="DI168" s="123"/>
      <c r="DJ168" s="123"/>
      <c r="DK168" s="123"/>
      <c r="DL168" s="123"/>
      <c r="DM168" s="123"/>
      <c r="DN168" s="123"/>
      <c r="DO168" s="123"/>
      <c r="DP168" s="123"/>
      <c r="DQ168" s="123"/>
      <c r="DR168" s="123"/>
      <c r="DS168" s="123"/>
      <c r="DT168" s="123"/>
      <c r="DU168" s="123"/>
      <c r="DV168" s="123"/>
      <c r="DW168" s="123"/>
      <c r="DX168" s="123"/>
      <c r="DY168" s="123"/>
      <c r="DZ168" s="123"/>
      <c r="EA168" s="123"/>
      <c r="EB168" s="123"/>
      <c r="EC168" s="123"/>
      <c r="ED168" s="123"/>
      <c r="EE168" s="123"/>
      <c r="EF168" s="123"/>
      <c r="EG168" s="123"/>
      <c r="EH168" s="123"/>
      <c r="EI168" s="123"/>
      <c r="EJ168" s="123"/>
      <c r="EK168" s="123"/>
      <c r="EL168" s="123"/>
      <c r="EM168" s="123"/>
      <c r="EN168" s="123"/>
      <c r="EO168" s="123"/>
      <c r="EP168" s="123"/>
      <c r="EQ168" s="123"/>
      <c r="ER168" s="123"/>
      <c r="ES168" s="123"/>
      <c r="ET168" s="123"/>
      <c r="EU168" s="123"/>
      <c r="EV168" s="123"/>
      <c r="EW168" s="123"/>
      <c r="EX168" s="123"/>
      <c r="EY168" s="123"/>
      <c r="EZ168" s="123"/>
      <c r="FA168" s="123"/>
      <c r="FB168" s="123"/>
      <c r="FC168" s="123"/>
      <c r="FD168" s="123"/>
      <c r="FE168" s="123"/>
      <c r="FF168" s="123"/>
      <c r="FG168" s="123"/>
      <c r="FH168" s="123"/>
      <c r="FI168" s="123"/>
      <c r="FJ168" s="123"/>
      <c r="FK168" s="123"/>
      <c r="FL168" s="123"/>
      <c r="FM168" s="123"/>
      <c r="FN168" s="123"/>
      <c r="FO168" s="123"/>
      <c r="FP168" s="123"/>
      <c r="FQ168" s="123"/>
      <c r="FR168" s="123"/>
      <c r="FS168" s="123"/>
      <c r="FT168" s="123"/>
      <c r="FU168" s="123"/>
      <c r="FV168" s="123"/>
    </row>
    <row r="169" spans="86:178" ht="12.75"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  <c r="DL169" s="123"/>
      <c r="DM169" s="123"/>
      <c r="DN169" s="123"/>
      <c r="DO169" s="123"/>
      <c r="DP169" s="123"/>
      <c r="DQ169" s="123"/>
      <c r="DR169" s="123"/>
      <c r="DS169" s="123"/>
      <c r="DT169" s="123"/>
      <c r="DU169" s="123"/>
      <c r="DV169" s="123"/>
      <c r="DW169" s="123"/>
      <c r="DX169" s="123"/>
      <c r="DY169" s="123"/>
      <c r="DZ169" s="123"/>
      <c r="EA169" s="123"/>
      <c r="EB169" s="123"/>
      <c r="EC169" s="123"/>
      <c r="ED169" s="123"/>
      <c r="EE169" s="123"/>
      <c r="EF169" s="123"/>
      <c r="EG169" s="123"/>
      <c r="EH169" s="123"/>
      <c r="EI169" s="123"/>
      <c r="EJ169" s="123"/>
      <c r="EK169" s="123"/>
      <c r="EL169" s="123"/>
      <c r="EM169" s="123"/>
      <c r="EN169" s="123"/>
      <c r="EO169" s="123"/>
      <c r="EP169" s="123"/>
      <c r="EQ169" s="123"/>
      <c r="ER169" s="123"/>
      <c r="ES169" s="123"/>
      <c r="ET169" s="123"/>
      <c r="EU169" s="123"/>
      <c r="EV169" s="123"/>
      <c r="EW169" s="123"/>
      <c r="EX169" s="123"/>
      <c r="EY169" s="123"/>
      <c r="EZ169" s="123"/>
      <c r="FA169" s="123"/>
      <c r="FB169" s="123"/>
      <c r="FC169" s="123"/>
      <c r="FD169" s="123"/>
      <c r="FE169" s="123"/>
      <c r="FF169" s="123"/>
      <c r="FG169" s="123"/>
      <c r="FH169" s="123"/>
      <c r="FI169" s="123"/>
      <c r="FJ169" s="123"/>
      <c r="FK169" s="123"/>
      <c r="FL169" s="123"/>
      <c r="FM169" s="123"/>
      <c r="FN169" s="123"/>
      <c r="FO169" s="123"/>
      <c r="FP169" s="123"/>
      <c r="FQ169" s="123"/>
      <c r="FR169" s="123"/>
      <c r="FS169" s="123"/>
      <c r="FT169" s="123"/>
      <c r="FU169" s="123"/>
      <c r="FV169" s="123"/>
    </row>
    <row r="170" spans="86:178" ht="12.75"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  <c r="CW170" s="123"/>
      <c r="CX170" s="123"/>
      <c r="CY170" s="123"/>
      <c r="CZ170" s="123"/>
      <c r="DA170" s="123"/>
      <c r="DB170" s="123"/>
      <c r="DC170" s="123"/>
      <c r="DD170" s="123"/>
      <c r="DE170" s="123"/>
      <c r="DF170" s="123"/>
      <c r="DG170" s="123"/>
      <c r="DH170" s="123"/>
      <c r="DI170" s="123"/>
      <c r="DJ170" s="123"/>
      <c r="DK170" s="123"/>
      <c r="DL170" s="123"/>
      <c r="DM170" s="123"/>
      <c r="DN170" s="123"/>
      <c r="DO170" s="123"/>
      <c r="DP170" s="123"/>
      <c r="DQ170" s="123"/>
      <c r="DR170" s="123"/>
      <c r="DS170" s="123"/>
      <c r="DT170" s="123"/>
      <c r="DU170" s="123"/>
      <c r="DV170" s="123"/>
      <c r="DW170" s="123"/>
      <c r="DX170" s="123"/>
      <c r="DY170" s="123"/>
      <c r="DZ170" s="123"/>
      <c r="EA170" s="123"/>
      <c r="EB170" s="123"/>
      <c r="EC170" s="123"/>
      <c r="ED170" s="123"/>
      <c r="EE170" s="123"/>
      <c r="EF170" s="123"/>
      <c r="EG170" s="123"/>
      <c r="EH170" s="123"/>
      <c r="EI170" s="123"/>
      <c r="EJ170" s="123"/>
      <c r="EK170" s="123"/>
      <c r="EL170" s="123"/>
      <c r="EM170" s="123"/>
      <c r="EN170" s="123"/>
      <c r="EO170" s="123"/>
      <c r="EP170" s="123"/>
      <c r="EQ170" s="123"/>
      <c r="ER170" s="123"/>
      <c r="ES170" s="123"/>
      <c r="ET170" s="123"/>
      <c r="EU170" s="123"/>
      <c r="EV170" s="123"/>
      <c r="EW170" s="123"/>
      <c r="EX170" s="123"/>
      <c r="EY170" s="123"/>
      <c r="EZ170" s="123"/>
      <c r="FA170" s="123"/>
      <c r="FB170" s="123"/>
      <c r="FC170" s="123"/>
      <c r="FD170" s="123"/>
      <c r="FE170" s="123"/>
      <c r="FF170" s="123"/>
      <c r="FG170" s="123"/>
      <c r="FH170" s="123"/>
      <c r="FI170" s="123"/>
      <c r="FJ170" s="123"/>
      <c r="FK170" s="123"/>
      <c r="FL170" s="123"/>
      <c r="FM170" s="123"/>
      <c r="FN170" s="123"/>
      <c r="FO170" s="123"/>
      <c r="FP170" s="123"/>
      <c r="FQ170" s="123"/>
      <c r="FR170" s="123"/>
      <c r="FS170" s="123"/>
      <c r="FT170" s="123"/>
      <c r="FU170" s="123"/>
      <c r="FV170" s="123"/>
    </row>
    <row r="171" spans="86:178" ht="12.75">
      <c r="CH171" s="123"/>
      <c r="CI171" s="123"/>
      <c r="CJ171" s="123"/>
      <c r="CK171" s="123"/>
      <c r="CL171" s="123"/>
      <c r="CM171" s="123"/>
      <c r="CN171" s="123"/>
      <c r="CO171" s="123"/>
      <c r="CP171" s="123"/>
      <c r="CQ171" s="123"/>
      <c r="CR171" s="123"/>
      <c r="CS171" s="123"/>
      <c r="CT171" s="123"/>
      <c r="CU171" s="123"/>
      <c r="CV171" s="123"/>
      <c r="CW171" s="123"/>
      <c r="CX171" s="123"/>
      <c r="CY171" s="123"/>
      <c r="CZ171" s="123"/>
      <c r="DA171" s="123"/>
      <c r="DB171" s="123"/>
      <c r="DC171" s="123"/>
      <c r="DD171" s="123"/>
      <c r="DE171" s="123"/>
      <c r="DF171" s="123"/>
      <c r="DG171" s="123"/>
      <c r="DH171" s="123"/>
      <c r="DI171" s="123"/>
      <c r="DJ171" s="123"/>
      <c r="DK171" s="123"/>
      <c r="DL171" s="123"/>
      <c r="DM171" s="123"/>
      <c r="DN171" s="123"/>
      <c r="DO171" s="123"/>
      <c r="DP171" s="123"/>
      <c r="DQ171" s="123"/>
      <c r="DR171" s="123"/>
      <c r="DS171" s="123"/>
      <c r="DT171" s="123"/>
      <c r="DU171" s="123"/>
      <c r="DV171" s="123"/>
      <c r="DW171" s="123"/>
      <c r="DX171" s="123"/>
      <c r="DY171" s="123"/>
      <c r="DZ171" s="123"/>
      <c r="EA171" s="123"/>
      <c r="EB171" s="123"/>
      <c r="EC171" s="123"/>
      <c r="ED171" s="123"/>
      <c r="EE171" s="123"/>
      <c r="EF171" s="123"/>
      <c r="EG171" s="123"/>
      <c r="EH171" s="123"/>
      <c r="EI171" s="123"/>
      <c r="EJ171" s="123"/>
      <c r="EK171" s="123"/>
      <c r="EL171" s="123"/>
      <c r="EM171" s="123"/>
      <c r="EN171" s="123"/>
      <c r="EO171" s="123"/>
      <c r="EP171" s="123"/>
      <c r="EQ171" s="123"/>
      <c r="ER171" s="123"/>
      <c r="ES171" s="123"/>
      <c r="ET171" s="123"/>
      <c r="EU171" s="123"/>
      <c r="EV171" s="123"/>
      <c r="EW171" s="123"/>
      <c r="EX171" s="123"/>
      <c r="EY171" s="123"/>
      <c r="EZ171" s="123"/>
      <c r="FA171" s="123"/>
      <c r="FB171" s="123"/>
      <c r="FC171" s="123"/>
      <c r="FD171" s="123"/>
      <c r="FE171" s="123"/>
      <c r="FF171" s="123"/>
      <c r="FG171" s="123"/>
      <c r="FH171" s="123"/>
      <c r="FI171" s="123"/>
      <c r="FJ171" s="123"/>
      <c r="FK171" s="123"/>
      <c r="FL171" s="123"/>
      <c r="FM171" s="123"/>
      <c r="FN171" s="123"/>
      <c r="FO171" s="123"/>
      <c r="FP171" s="123"/>
      <c r="FQ171" s="123"/>
      <c r="FR171" s="123"/>
      <c r="FS171" s="123"/>
      <c r="FT171" s="123"/>
      <c r="FU171" s="123"/>
      <c r="FV171" s="123"/>
    </row>
    <row r="172" spans="86:178" ht="12.75">
      <c r="CH172" s="123"/>
      <c r="CI172" s="123"/>
      <c r="CJ172" s="123"/>
      <c r="CK172" s="123"/>
      <c r="CL172" s="123"/>
      <c r="CM172" s="123"/>
      <c r="CN172" s="123"/>
      <c r="CO172" s="123"/>
      <c r="CP172" s="123"/>
      <c r="CQ172" s="123"/>
      <c r="CR172" s="123"/>
      <c r="CS172" s="123"/>
      <c r="CT172" s="123"/>
      <c r="CU172" s="123"/>
      <c r="CV172" s="123"/>
      <c r="CW172" s="123"/>
      <c r="CX172" s="123"/>
      <c r="CY172" s="123"/>
      <c r="CZ172" s="123"/>
      <c r="DA172" s="123"/>
      <c r="DB172" s="123"/>
      <c r="DC172" s="123"/>
      <c r="DD172" s="123"/>
      <c r="DE172" s="123"/>
      <c r="DF172" s="123"/>
      <c r="DG172" s="123"/>
      <c r="DH172" s="123"/>
      <c r="DI172" s="123"/>
      <c r="DJ172" s="123"/>
      <c r="DK172" s="123"/>
      <c r="DL172" s="123"/>
      <c r="DM172" s="123"/>
      <c r="DN172" s="123"/>
      <c r="DO172" s="123"/>
      <c r="DP172" s="123"/>
      <c r="DQ172" s="123"/>
      <c r="DR172" s="123"/>
      <c r="DS172" s="123"/>
      <c r="DT172" s="123"/>
      <c r="DU172" s="123"/>
      <c r="DV172" s="123"/>
      <c r="DW172" s="123"/>
      <c r="DX172" s="123"/>
      <c r="DY172" s="123"/>
      <c r="DZ172" s="123"/>
      <c r="EA172" s="123"/>
      <c r="EB172" s="123"/>
      <c r="EC172" s="123"/>
      <c r="ED172" s="123"/>
      <c r="EE172" s="123"/>
      <c r="EF172" s="123"/>
      <c r="EG172" s="123"/>
      <c r="EH172" s="123"/>
      <c r="EI172" s="123"/>
      <c r="EJ172" s="123"/>
      <c r="EK172" s="123"/>
      <c r="EL172" s="123"/>
      <c r="EM172" s="123"/>
      <c r="EN172" s="123"/>
      <c r="EO172" s="123"/>
      <c r="EP172" s="123"/>
      <c r="EQ172" s="123"/>
      <c r="ER172" s="123"/>
      <c r="ES172" s="123"/>
      <c r="ET172" s="123"/>
      <c r="EU172" s="123"/>
      <c r="EV172" s="123"/>
      <c r="EW172" s="123"/>
      <c r="EX172" s="123"/>
      <c r="EY172" s="123"/>
      <c r="EZ172" s="123"/>
      <c r="FA172" s="123"/>
      <c r="FB172" s="123"/>
      <c r="FC172" s="123"/>
      <c r="FD172" s="123"/>
      <c r="FE172" s="123"/>
      <c r="FF172" s="123"/>
      <c r="FG172" s="123"/>
      <c r="FH172" s="123"/>
      <c r="FI172" s="123"/>
      <c r="FJ172" s="123"/>
      <c r="FK172" s="123"/>
      <c r="FL172" s="123"/>
      <c r="FM172" s="123"/>
      <c r="FN172" s="123"/>
      <c r="FO172" s="123"/>
      <c r="FP172" s="123"/>
      <c r="FQ172" s="123"/>
      <c r="FR172" s="123"/>
      <c r="FS172" s="123"/>
      <c r="FT172" s="123"/>
      <c r="FU172" s="123"/>
      <c r="FV172" s="123"/>
    </row>
    <row r="173" spans="86:178" ht="12.75"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  <c r="CW173" s="123"/>
      <c r="CX173" s="123"/>
      <c r="CY173" s="123"/>
      <c r="CZ173" s="123"/>
      <c r="DA173" s="123"/>
      <c r="DB173" s="123"/>
      <c r="DC173" s="123"/>
      <c r="DD173" s="123"/>
      <c r="DE173" s="123"/>
      <c r="DF173" s="123"/>
      <c r="DG173" s="123"/>
      <c r="DH173" s="123"/>
      <c r="DI173" s="123"/>
      <c r="DJ173" s="123"/>
      <c r="DK173" s="123"/>
      <c r="DL173" s="123"/>
      <c r="DM173" s="123"/>
      <c r="DN173" s="123"/>
      <c r="DO173" s="123"/>
      <c r="DP173" s="123"/>
      <c r="DQ173" s="123"/>
      <c r="DR173" s="123"/>
      <c r="DS173" s="123"/>
      <c r="DT173" s="123"/>
      <c r="DU173" s="123"/>
      <c r="DV173" s="123"/>
      <c r="DW173" s="123"/>
      <c r="DX173" s="123"/>
      <c r="DY173" s="123"/>
      <c r="DZ173" s="123"/>
      <c r="EA173" s="123"/>
      <c r="EB173" s="123"/>
      <c r="EC173" s="123"/>
      <c r="ED173" s="123"/>
      <c r="EE173" s="123"/>
      <c r="EF173" s="123"/>
      <c r="EG173" s="123"/>
      <c r="EH173" s="123"/>
      <c r="EI173" s="123"/>
      <c r="EJ173" s="123"/>
      <c r="EK173" s="123"/>
      <c r="EL173" s="123"/>
      <c r="EM173" s="123"/>
      <c r="EN173" s="123"/>
      <c r="EO173" s="123"/>
      <c r="EP173" s="123"/>
      <c r="EQ173" s="123"/>
      <c r="ER173" s="123"/>
      <c r="ES173" s="123"/>
      <c r="ET173" s="123"/>
      <c r="EU173" s="123"/>
      <c r="EV173" s="123"/>
      <c r="EW173" s="123"/>
      <c r="EX173" s="123"/>
      <c r="EY173" s="123"/>
      <c r="EZ173" s="123"/>
      <c r="FA173" s="123"/>
      <c r="FB173" s="123"/>
      <c r="FC173" s="123"/>
      <c r="FD173" s="123"/>
      <c r="FE173" s="123"/>
      <c r="FF173" s="123"/>
      <c r="FG173" s="123"/>
      <c r="FH173" s="123"/>
      <c r="FI173" s="123"/>
      <c r="FJ173" s="123"/>
      <c r="FK173" s="123"/>
      <c r="FL173" s="123"/>
      <c r="FM173" s="123"/>
      <c r="FN173" s="123"/>
      <c r="FO173" s="123"/>
      <c r="FP173" s="123"/>
      <c r="FQ173" s="123"/>
      <c r="FR173" s="123"/>
      <c r="FS173" s="123"/>
      <c r="FT173" s="123"/>
      <c r="FU173" s="123"/>
      <c r="FV173" s="123"/>
    </row>
    <row r="174" spans="86:178" ht="12.75">
      <c r="CH174" s="123"/>
      <c r="CI174" s="123"/>
      <c r="CJ174" s="123"/>
      <c r="CK174" s="123"/>
      <c r="CL174" s="123"/>
      <c r="CM174" s="123"/>
      <c r="CN174" s="123"/>
      <c r="CO174" s="123"/>
      <c r="CP174" s="123"/>
      <c r="CQ174" s="123"/>
      <c r="CR174" s="123"/>
      <c r="CS174" s="123"/>
      <c r="CT174" s="123"/>
      <c r="CU174" s="123"/>
      <c r="CV174" s="123"/>
      <c r="CW174" s="123"/>
      <c r="CX174" s="123"/>
      <c r="CY174" s="123"/>
      <c r="CZ174" s="123"/>
      <c r="DA174" s="123"/>
      <c r="DB174" s="123"/>
      <c r="DC174" s="123"/>
      <c r="DD174" s="123"/>
      <c r="DE174" s="123"/>
      <c r="DF174" s="123"/>
      <c r="DG174" s="123"/>
      <c r="DH174" s="123"/>
      <c r="DI174" s="123"/>
      <c r="DJ174" s="123"/>
      <c r="DK174" s="123"/>
      <c r="DL174" s="123"/>
      <c r="DM174" s="123"/>
      <c r="DN174" s="123"/>
      <c r="DO174" s="123"/>
      <c r="DP174" s="123"/>
      <c r="DQ174" s="123"/>
      <c r="DR174" s="123"/>
      <c r="DS174" s="123"/>
      <c r="DT174" s="123"/>
      <c r="DU174" s="123"/>
      <c r="DV174" s="123"/>
      <c r="DW174" s="123"/>
      <c r="DX174" s="123"/>
      <c r="DY174" s="123"/>
      <c r="DZ174" s="123"/>
      <c r="EA174" s="123"/>
      <c r="EB174" s="123"/>
      <c r="EC174" s="123"/>
      <c r="ED174" s="123"/>
      <c r="EE174" s="123"/>
      <c r="EF174" s="123"/>
      <c r="EG174" s="123"/>
      <c r="EH174" s="123"/>
      <c r="EI174" s="123"/>
      <c r="EJ174" s="123"/>
      <c r="EK174" s="123"/>
      <c r="EL174" s="123"/>
      <c r="EM174" s="123"/>
      <c r="EN174" s="123"/>
      <c r="EO174" s="123"/>
      <c r="EP174" s="123"/>
      <c r="EQ174" s="123"/>
      <c r="ER174" s="123"/>
      <c r="ES174" s="123"/>
      <c r="ET174" s="123"/>
      <c r="EU174" s="123"/>
      <c r="EV174" s="123"/>
      <c r="EW174" s="123"/>
      <c r="EX174" s="123"/>
      <c r="EY174" s="123"/>
      <c r="EZ174" s="123"/>
      <c r="FA174" s="123"/>
      <c r="FB174" s="123"/>
      <c r="FC174" s="123"/>
      <c r="FD174" s="123"/>
      <c r="FE174" s="123"/>
      <c r="FF174" s="123"/>
      <c r="FG174" s="123"/>
      <c r="FH174" s="123"/>
      <c r="FI174" s="123"/>
      <c r="FJ174" s="123"/>
      <c r="FK174" s="123"/>
      <c r="FL174" s="123"/>
      <c r="FM174" s="123"/>
      <c r="FN174" s="123"/>
      <c r="FO174" s="123"/>
      <c r="FP174" s="123"/>
      <c r="FQ174" s="123"/>
      <c r="FR174" s="123"/>
      <c r="FS174" s="123"/>
      <c r="FT174" s="123"/>
      <c r="FU174" s="123"/>
      <c r="FV174" s="123"/>
    </row>
    <row r="175" spans="86:118" ht="12.75">
      <c r="CH175" s="123"/>
      <c r="CI175" s="123"/>
      <c r="CJ175" s="123"/>
      <c r="CK175" s="123"/>
      <c r="CL175" s="123"/>
      <c r="CM175" s="123"/>
      <c r="CN175" s="123"/>
      <c r="CO175" s="123"/>
      <c r="CP175" s="123"/>
      <c r="CQ175" s="123"/>
      <c r="CR175" s="123"/>
      <c r="CS175" s="123"/>
      <c r="CT175" s="123"/>
      <c r="CU175" s="123"/>
      <c r="CV175" s="123"/>
      <c r="CW175" s="123"/>
      <c r="CX175" s="123"/>
      <c r="CY175" s="123"/>
      <c r="CZ175" s="123"/>
      <c r="DA175" s="123"/>
      <c r="DB175" s="123"/>
      <c r="DC175" s="123"/>
      <c r="DD175" s="123"/>
      <c r="DE175" s="123"/>
      <c r="DF175" s="123"/>
      <c r="DG175" s="123"/>
      <c r="DH175" s="123"/>
      <c r="DI175" s="123"/>
      <c r="DJ175" s="123"/>
      <c r="DK175" s="123"/>
      <c r="DL175" s="123"/>
      <c r="DM175" s="123"/>
      <c r="DN175" s="123"/>
    </row>
  </sheetData>
  <sheetProtection password="BCB7" sheet="1" objects="1" scenarios="1"/>
  <mergeCells count="10">
    <mergeCell ref="AF32:CC32"/>
    <mergeCell ref="W51:Z51"/>
    <mergeCell ref="W11:Z11"/>
    <mergeCell ref="W31:Z31"/>
    <mergeCell ref="EI1:GF1"/>
    <mergeCell ref="GH1:IE1"/>
    <mergeCell ref="AM2:AP2"/>
    <mergeCell ref="AF21:CC21"/>
    <mergeCell ref="CJ1:EG1"/>
    <mergeCell ref="AF10:CC10"/>
  </mergeCells>
  <dataValidations count="11">
    <dataValidation allowBlank="1" showInputMessage="1" showErrorMessage="1" promptTitle="SELETTORE SQUADRA" prompt="1 = Squadra A&#10;2 = Squadra B" sqref="AE2"/>
    <dataValidation allowBlank="1" showInputMessage="1" showErrorMessage="1" promptTitle="OFFSET TABELLA" prompt="Si sposta nella tabella corretta in base alla squadra selezionata." sqref="AF2"/>
    <dataValidation allowBlank="1" showInputMessage="1" showErrorMessage="1" promptTitle="GIOCATORI" prompt="Lista dei giocatori selezionati in base alla squadra." sqref="CE2"/>
    <dataValidation allowBlank="1" showInputMessage="1" showErrorMessage="1" promptTitle="GIOCATORE BATTUTA" prompt="Giocatore selezionato tramite il menu a scorrimento." sqref="AE4:AE6"/>
    <dataValidation allowBlank="1" showInputMessage="1" showErrorMessage="1" promptTitle="GIOCATORE RICEZIONE" prompt="Giocatore selezionato tramite il menu a scorrimento." sqref="AF4:AF6"/>
    <dataValidation allowBlank="1" showInputMessage="1" showErrorMessage="1" promptTitle="GIOCATORE ATTACCO" prompt="Giocatore selezionato tramite il menu a scorrimento." sqref="AG4:AG6"/>
    <dataValidation allowBlank="1" showInputMessage="1" showErrorMessage="1" promptTitle="NUMERO VALORE" prompt="Numero ordinale del dato sull'asse x." sqref="AF11"/>
    <dataValidation allowBlank="1" showInputMessage="1" showErrorMessage="1" promptTitle="ESITO SCOUT" prompt="Esito corrispondente." sqref="AF12"/>
    <dataValidation allowBlank="1" showInputMessage="1" showErrorMessage="1" promptTitle="OFFSET BATTUTA" prompt="Offset di colonna relativo alla battuta." sqref="AE10"/>
    <dataValidation allowBlank="1" showInputMessage="1" showErrorMessage="1" promptTitle="OFFSET RICEZIONE" prompt="Offset di colonna relativo alla ricezione." sqref="AE21"/>
    <dataValidation allowBlank="1" showInputMessage="1" showErrorMessage="1" promptTitle="OFFSET ATTACCO" prompt="Offset di colonna relativo alla attacco." sqref="AE32"/>
  </dataValidations>
  <printOptions horizontalCentered="1"/>
  <pageMargins left="0.15748031496062992" right="0.15748031496062992" top="0.1968503937007874" bottom="0.1968503937007874" header="0.5118110236220472" footer="0.5118110236220472"/>
  <pageSetup orientation="landscape" paperSize="9" scale="6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Fortunati</dc:creator>
  <cp:keywords/>
  <dc:description/>
  <cp:lastModifiedBy>Andrea</cp:lastModifiedBy>
  <cp:lastPrinted>2008-03-11T09:19:28Z</cp:lastPrinted>
  <dcterms:created xsi:type="dcterms:W3CDTF">2007-11-19T11:03:22Z</dcterms:created>
  <dcterms:modified xsi:type="dcterms:W3CDTF">2008-05-12T18:42:39Z</dcterms:modified>
  <cp:category/>
  <cp:version/>
  <cp:contentType/>
  <cp:contentStatus/>
</cp:coreProperties>
</file>